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Final" sheetId="1" r:id="rId1"/>
  </sheets>
  <externalReferences>
    <externalReference r:id="rId2"/>
  </externalReferences>
  <definedNames>
    <definedName name="_xlnm._FilterDatabase" localSheetId="0" hidden="1">Final!$A$5:$J$83</definedName>
    <definedName name="_xlnm.Print_Area" localSheetId="0">Final!$A$1:$K$106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H99" i="1"/>
  <c r="G99"/>
  <c r="F98"/>
  <c r="E98"/>
  <c r="D98"/>
  <c r="J98" s="1"/>
  <c r="C98"/>
  <c r="I98" s="1"/>
  <c r="F97"/>
  <c r="E97"/>
  <c r="D97"/>
  <c r="J97" s="1"/>
  <c r="C97"/>
  <c r="I97" s="1"/>
  <c r="K97" s="1"/>
  <c r="F96"/>
  <c r="E96"/>
  <c r="D96"/>
  <c r="J96" s="1"/>
  <c r="C96"/>
  <c r="I96" s="1"/>
  <c r="K96" s="1"/>
  <c r="F95"/>
  <c r="E95"/>
  <c r="D95"/>
  <c r="J95" s="1"/>
  <c r="C95"/>
  <c r="I95" s="1"/>
  <c r="K95" s="1"/>
  <c r="F94"/>
  <c r="E94"/>
  <c r="D94"/>
  <c r="J94" s="1"/>
  <c r="C94"/>
  <c r="I94" s="1"/>
  <c r="K94" s="1"/>
  <c r="F93"/>
  <c r="E93"/>
  <c r="D93"/>
  <c r="J93" s="1"/>
  <c r="C93"/>
  <c r="I93" s="1"/>
  <c r="K93" s="1"/>
  <c r="F92"/>
  <c r="E92"/>
  <c r="D92"/>
  <c r="J92" s="1"/>
  <c r="C92"/>
  <c r="I92" s="1"/>
  <c r="K92" s="1"/>
  <c r="F91"/>
  <c r="E91"/>
  <c r="D91"/>
  <c r="J91" s="1"/>
  <c r="C91"/>
  <c r="I91" s="1"/>
  <c r="K91" s="1"/>
  <c r="F90"/>
  <c r="E90"/>
  <c r="D90"/>
  <c r="J90" s="1"/>
  <c r="C90"/>
  <c r="I90" s="1"/>
  <c r="K90" s="1"/>
  <c r="F89"/>
  <c r="F99" s="1"/>
  <c r="E89"/>
  <c r="E99" s="1"/>
  <c r="D89"/>
  <c r="D99" s="1"/>
  <c r="C89"/>
  <c r="C99" s="1"/>
  <c r="J83"/>
  <c r="I83"/>
  <c r="H83"/>
  <c r="G83"/>
  <c r="F83"/>
  <c r="E83"/>
  <c r="K98" l="1"/>
  <c r="I89"/>
  <c r="J89"/>
  <c r="I99" l="1"/>
  <c r="K89"/>
</calcChain>
</file>

<file path=xl/sharedStrings.xml><?xml version="1.0" encoding="utf-8"?>
<sst xmlns="http://schemas.openxmlformats.org/spreadsheetml/2006/main" count="232" uniqueCount="108">
  <si>
    <t>Name of the Insurer:</t>
  </si>
  <si>
    <t xml:space="preserve">DLF PRAMERICA LIFE INSURANCE CO. LTD. </t>
  </si>
  <si>
    <t>Annexure - II</t>
  </si>
  <si>
    <t>Registration No:</t>
  </si>
  <si>
    <t>Report Date</t>
  </si>
  <si>
    <t>DAILY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</si>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</sst>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DA-F&amp;I-CIR-INV-067-04-2013%20-%20IRDA%20(Inv)%20(5th%20Amnt)%20Reg,%202013%20-%20UIN%20Vs%20SFIN%20Reco%20-%20Anx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Final"/>
      <sheetName val="Recon"/>
      <sheetName val="NAV report"/>
      <sheetName val="Unit Recon-OPG"/>
      <sheetName val="Unit Recon-CLS"/>
    </sheetNames>
    <sheetDataSet>
      <sheetData sheetId="0"/>
      <sheetData sheetId="1"/>
      <sheetData sheetId="2"/>
      <sheetData sheetId="3">
        <row r="24">
          <cell r="C24">
            <v>140296195.63000003</v>
          </cell>
        </row>
        <row r="25">
          <cell r="C25">
            <v>10088120.940099999</v>
          </cell>
          <cell r="D25">
            <v>50334.002100000158</v>
          </cell>
        </row>
        <row r="29">
          <cell r="D29">
            <v>700000</v>
          </cell>
        </row>
        <row r="62">
          <cell r="C62">
            <v>363214548.00999993</v>
          </cell>
        </row>
        <row r="63">
          <cell r="C63">
            <v>23590987.389699999</v>
          </cell>
          <cell r="D63">
            <v>6495.0670000016689</v>
          </cell>
        </row>
        <row r="67">
          <cell r="D67">
            <v>100000</v>
          </cell>
        </row>
        <row r="101">
          <cell r="C101">
            <v>348554920.92000002</v>
          </cell>
        </row>
        <row r="102">
          <cell r="C102">
            <v>21901200.544</v>
          </cell>
          <cell r="D102">
            <v>0</v>
          </cell>
        </row>
        <row r="106">
          <cell r="D106">
            <v>0</v>
          </cell>
        </row>
        <row r="138">
          <cell r="C138">
            <v>695039478.38999999</v>
          </cell>
        </row>
        <row r="139">
          <cell r="C139">
            <v>41839963.633000001</v>
          </cell>
          <cell r="D139">
            <v>-30098.905000001192</v>
          </cell>
        </row>
        <row r="143">
          <cell r="D143">
            <v>-500000</v>
          </cell>
        </row>
        <row r="171">
          <cell r="C171">
            <v>52407712.400000006</v>
          </cell>
        </row>
        <row r="172">
          <cell r="C172">
            <v>4040513.0038999999</v>
          </cell>
          <cell r="D172">
            <v>15419.487200000323</v>
          </cell>
        </row>
        <row r="176">
          <cell r="D176">
            <v>200000</v>
          </cell>
        </row>
        <row r="209">
          <cell r="C209">
            <v>36241781.679999992</v>
          </cell>
        </row>
        <row r="210">
          <cell r="C210">
            <v>2388353.1124</v>
          </cell>
          <cell r="D210">
            <v>0</v>
          </cell>
        </row>
        <row r="214">
          <cell r="D214">
            <v>0</v>
          </cell>
        </row>
        <row r="248">
          <cell r="C248">
            <v>73442277.459999993</v>
          </cell>
        </row>
        <row r="249">
          <cell r="C249">
            <v>3906214.1493000002</v>
          </cell>
          <cell r="D249">
            <v>0</v>
          </cell>
        </row>
        <row r="253">
          <cell r="D253">
            <v>0</v>
          </cell>
        </row>
        <row r="285">
          <cell r="C285">
            <v>293714565.75000006</v>
          </cell>
        </row>
        <row r="286">
          <cell r="C286">
            <v>14831726.3829</v>
          </cell>
          <cell r="D286">
            <v>-10099.428899999708</v>
          </cell>
        </row>
        <row r="290">
          <cell r="D290">
            <v>-200000</v>
          </cell>
        </row>
        <row r="312">
          <cell r="C312">
            <v>4783533.7799999993</v>
          </cell>
        </row>
        <row r="313">
          <cell r="C313">
            <v>397931.19170000002</v>
          </cell>
          <cell r="D313">
            <v>0</v>
          </cell>
        </row>
        <row r="317">
          <cell r="D317">
            <v>0</v>
          </cell>
        </row>
        <row r="344">
          <cell r="C344">
            <v>187887113.83000001</v>
          </cell>
        </row>
        <row r="345">
          <cell r="C345">
            <v>15279867.162799999</v>
          </cell>
          <cell r="D345">
            <v>0</v>
          </cell>
        </row>
        <row r="349">
          <cell r="D349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showGridLines="0" tabSelected="1" view="pageBreakPreview" topLeftCell="C64" zoomScale="80" zoomScaleNormal="80" zoomScaleSheetLayoutView="80" workbookViewId="0">
      <selection activeCell="J2" sqref="J2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2" width="11" style="3" customWidth="1"/>
    <col min="13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41572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13967627.17</v>
      </c>
      <c r="F8" s="22">
        <v>1075693.3957199999</v>
      </c>
      <c r="G8" s="22">
        <v>45652.14</v>
      </c>
      <c r="H8" s="22">
        <v>3282.0390699999998</v>
      </c>
      <c r="I8" s="22">
        <v>14013279.310000001</v>
      </c>
      <c r="J8" s="22">
        <v>1078975.4347900001</v>
      </c>
    </row>
    <row r="9" spans="1:10" ht="20.100000000000001" customHeight="1">
      <c r="A9" s="18" t="s">
        <v>27</v>
      </c>
      <c r="B9" s="19" t="s">
        <v>28</v>
      </c>
      <c r="C9" s="23"/>
      <c r="D9" s="24"/>
      <c r="E9" s="22">
        <v>2838270.39</v>
      </c>
      <c r="F9" s="22">
        <v>232966.01060000001</v>
      </c>
      <c r="G9" s="22">
        <v>22219.66</v>
      </c>
      <c r="H9" s="22">
        <v>1597.4219499999999</v>
      </c>
      <c r="I9" s="22">
        <v>2860490.05</v>
      </c>
      <c r="J9" s="22">
        <v>234563.43255</v>
      </c>
    </row>
    <row r="10" spans="1:10" ht="20.100000000000001" customHeight="1">
      <c r="A10" s="18" t="s">
        <v>29</v>
      </c>
      <c r="B10" s="19" t="s">
        <v>30</v>
      </c>
      <c r="C10" s="23"/>
      <c r="D10" s="24"/>
      <c r="E10" s="22">
        <v>2664967.37</v>
      </c>
      <c r="F10" s="22">
        <v>211422.99051</v>
      </c>
      <c r="G10" s="22">
        <v>-1757.8</v>
      </c>
      <c r="H10" s="22">
        <v>-126.37227</v>
      </c>
      <c r="I10" s="22">
        <v>2663209.5699999998</v>
      </c>
      <c r="J10" s="22">
        <v>211296.61824000001</v>
      </c>
    </row>
    <row r="11" spans="1:10" ht="20.100000000000001" customHeight="1">
      <c r="A11" s="18" t="s">
        <v>31</v>
      </c>
      <c r="B11" s="19" t="s">
        <v>32</v>
      </c>
      <c r="C11" s="23"/>
      <c r="D11" s="24"/>
      <c r="E11" s="22">
        <v>15287801.09</v>
      </c>
      <c r="F11" s="22">
        <v>1184670.28941</v>
      </c>
      <c r="G11" s="22">
        <v>-143176.54</v>
      </c>
      <c r="H11" s="22">
        <v>-10293.28759</v>
      </c>
      <c r="I11" s="22">
        <v>15144624.550000001</v>
      </c>
      <c r="J11" s="22">
        <v>1174377.0018199999</v>
      </c>
    </row>
    <row r="12" spans="1:10" ht="20.100000000000001" customHeight="1">
      <c r="A12" s="18" t="s">
        <v>33</v>
      </c>
      <c r="B12" s="19" t="s">
        <v>34</v>
      </c>
      <c r="C12" s="23"/>
      <c r="D12" s="24"/>
      <c r="E12" s="22">
        <v>108697.60000000001</v>
      </c>
      <c r="F12" s="22">
        <v>17715.594489999999</v>
      </c>
      <c r="G12" s="22"/>
      <c r="H12" s="22"/>
      <c r="I12" s="22">
        <v>108697.60000000001</v>
      </c>
      <c r="J12" s="22">
        <v>17715.594489999999</v>
      </c>
    </row>
    <row r="13" spans="1:10" ht="20.100000000000001" customHeight="1">
      <c r="A13" s="18" t="s">
        <v>35</v>
      </c>
      <c r="B13" s="19" t="s">
        <v>36</v>
      </c>
      <c r="C13" s="23"/>
      <c r="D13" s="24"/>
      <c r="E13" s="22">
        <v>232580.42</v>
      </c>
      <c r="F13" s="22">
        <v>20741.510180000001</v>
      </c>
      <c r="G13" s="22"/>
      <c r="H13" s="22"/>
      <c r="I13" s="22">
        <v>232580.42</v>
      </c>
      <c r="J13" s="22">
        <v>20741.510180000001</v>
      </c>
    </row>
    <row r="14" spans="1:10" ht="20.100000000000001" customHeight="1">
      <c r="A14" s="18" t="s">
        <v>37</v>
      </c>
      <c r="B14" s="19" t="s">
        <v>38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39</v>
      </c>
      <c r="B15" s="19" t="s">
        <v>40</v>
      </c>
      <c r="C15" s="23"/>
      <c r="D15" s="24"/>
      <c r="E15" s="22">
        <v>44304.75</v>
      </c>
      <c r="F15" s="22">
        <v>3493.1055299999998</v>
      </c>
      <c r="G15" s="22"/>
      <c r="H15" s="22"/>
      <c r="I15" s="22">
        <v>44304.75</v>
      </c>
      <c r="J15" s="22">
        <v>3493.1055299999998</v>
      </c>
    </row>
    <row r="16" spans="1:10" ht="20.100000000000001" customHeight="1">
      <c r="A16" s="18" t="s">
        <v>41</v>
      </c>
      <c r="B16" s="19" t="s">
        <v>42</v>
      </c>
      <c r="C16" s="23"/>
      <c r="D16" s="24"/>
      <c r="E16" s="22">
        <v>210871.06</v>
      </c>
      <c r="F16" s="22">
        <v>17499.56755</v>
      </c>
      <c r="G16" s="22"/>
      <c r="H16" s="22"/>
      <c r="I16" s="22">
        <v>210871.06</v>
      </c>
      <c r="J16" s="22">
        <v>17499.56755</v>
      </c>
    </row>
    <row r="17" spans="1:10" ht="20.100000000000001" customHeight="1">
      <c r="A17" s="18" t="s">
        <v>43</v>
      </c>
      <c r="B17" s="19" t="s">
        <v>44</v>
      </c>
      <c r="C17" s="23"/>
      <c r="D17" s="24"/>
      <c r="E17" s="22">
        <v>40898814.630000003</v>
      </c>
      <c r="F17" s="22">
        <v>3150064.7345799999</v>
      </c>
      <c r="G17" s="22">
        <v>-30769.02</v>
      </c>
      <c r="H17" s="22">
        <v>-2212.0528800000002</v>
      </c>
      <c r="I17" s="22">
        <v>40868045.609999999</v>
      </c>
      <c r="J17" s="22">
        <v>3147852.6817000001</v>
      </c>
    </row>
    <row r="18" spans="1:10" ht="20.100000000000001" customHeight="1">
      <c r="A18" s="18" t="s">
        <v>45</v>
      </c>
      <c r="B18" s="19" t="s">
        <v>46</v>
      </c>
      <c r="C18" s="23"/>
      <c r="D18" s="24"/>
      <c r="E18" s="22">
        <v>23178982.989999998</v>
      </c>
      <c r="F18" s="22">
        <v>1958586.93869</v>
      </c>
      <c r="G18" s="22">
        <v>-740.86</v>
      </c>
      <c r="H18" s="22">
        <v>-53.263750000000002</v>
      </c>
      <c r="I18" s="22">
        <v>23178242.129999999</v>
      </c>
      <c r="J18" s="22">
        <v>1958533.6749400001</v>
      </c>
    </row>
    <row r="19" spans="1:10" ht="20.100000000000001" customHeight="1">
      <c r="A19" s="18" t="s">
        <v>47</v>
      </c>
      <c r="B19" s="19" t="s">
        <v>48</v>
      </c>
      <c r="C19" s="25"/>
      <c r="D19" s="26"/>
      <c r="E19" s="22">
        <v>26855851.489999998</v>
      </c>
      <c r="F19" s="22">
        <v>2088969.5112600001</v>
      </c>
      <c r="G19" s="22">
        <v>11028.79</v>
      </c>
      <c r="H19" s="22">
        <v>792.88377000000003</v>
      </c>
      <c r="I19" s="22">
        <v>26866880.280000001</v>
      </c>
      <c r="J19" s="22">
        <v>2089762.39503</v>
      </c>
    </row>
    <row r="20" spans="1:10" ht="20.100000000000001" customHeight="1">
      <c r="A20" s="18"/>
      <c r="B20" s="18"/>
      <c r="C20" s="27"/>
      <c r="D20" s="28" t="s">
        <v>49</v>
      </c>
      <c r="E20" s="29">
        <v>126315704.44999999</v>
      </c>
      <c r="F20" s="29">
        <v>9963682.5707999989</v>
      </c>
      <c r="G20" s="29">
        <v>-97543.63</v>
      </c>
      <c r="H20" s="29">
        <v>-7012.6316999999999</v>
      </c>
      <c r="I20" s="29">
        <v>126218160.82000001</v>
      </c>
      <c r="J20" s="29">
        <v>9956669.939100001</v>
      </c>
    </row>
    <row r="21" spans="1:10" ht="20.100000000000001" customHeight="1">
      <c r="A21" s="18" t="s">
        <v>23</v>
      </c>
      <c r="B21" s="19" t="s">
        <v>24</v>
      </c>
      <c r="C21" s="20" t="s">
        <v>50</v>
      </c>
      <c r="D21" s="30" t="s">
        <v>51</v>
      </c>
      <c r="E21" s="22">
        <v>18805049.940000001</v>
      </c>
      <c r="F21" s="22">
        <v>1334299.70359</v>
      </c>
      <c r="G21" s="22">
        <v>47069.81</v>
      </c>
      <c r="H21" s="22">
        <v>3059.71992</v>
      </c>
      <c r="I21" s="22">
        <v>18852119.75</v>
      </c>
      <c r="J21" s="22">
        <v>1337359.4235100001</v>
      </c>
    </row>
    <row r="22" spans="1:10" ht="20.100000000000001" customHeight="1">
      <c r="A22" s="18" t="s">
        <v>27</v>
      </c>
      <c r="B22" s="19" t="s">
        <v>28</v>
      </c>
      <c r="C22" s="23"/>
      <c r="D22" s="30"/>
      <c r="E22" s="22">
        <v>3907519.77</v>
      </c>
      <c r="F22" s="22">
        <v>292849.54441999999</v>
      </c>
      <c r="G22" s="22">
        <v>-1610.05</v>
      </c>
      <c r="H22" s="22">
        <v>-104.66023</v>
      </c>
      <c r="I22" s="22">
        <v>3905909.72</v>
      </c>
      <c r="J22" s="22">
        <v>292744.88419000001</v>
      </c>
    </row>
    <row r="23" spans="1:10" ht="20.100000000000001" customHeight="1">
      <c r="A23" s="18" t="s">
        <v>29</v>
      </c>
      <c r="B23" s="19" t="s">
        <v>30</v>
      </c>
      <c r="C23" s="23"/>
      <c r="D23" s="30"/>
      <c r="E23" s="22">
        <v>6748880.2800000003</v>
      </c>
      <c r="F23" s="22">
        <v>489976.00523000001</v>
      </c>
      <c r="G23" s="22">
        <v>-527.98</v>
      </c>
      <c r="H23" s="22">
        <v>-34.32152</v>
      </c>
      <c r="I23" s="22">
        <v>6748352.2999999998</v>
      </c>
      <c r="J23" s="22">
        <v>489941.68371000001</v>
      </c>
    </row>
    <row r="24" spans="1:10" ht="20.100000000000001" customHeight="1">
      <c r="A24" s="18" t="s">
        <v>31</v>
      </c>
      <c r="B24" s="19" t="s">
        <v>32</v>
      </c>
      <c r="C24" s="23"/>
      <c r="D24" s="30"/>
      <c r="E24" s="22">
        <v>22999591.98</v>
      </c>
      <c r="F24" s="22">
        <v>1692253.3702199999</v>
      </c>
      <c r="G24" s="22">
        <v>-1003.5</v>
      </c>
      <c r="H24" s="22">
        <v>-65.23124</v>
      </c>
      <c r="I24" s="22">
        <v>22998588.48</v>
      </c>
      <c r="J24" s="22">
        <v>1692188.13898</v>
      </c>
    </row>
    <row r="25" spans="1:10" ht="20.100000000000001" customHeight="1">
      <c r="A25" s="18" t="s">
        <v>33</v>
      </c>
      <c r="B25" s="19" t="s">
        <v>34</v>
      </c>
      <c r="C25" s="23"/>
      <c r="D25" s="30"/>
      <c r="E25" s="22">
        <v>333071.77</v>
      </c>
      <c r="F25" s="22">
        <v>30833.571950000001</v>
      </c>
      <c r="G25" s="22"/>
      <c r="H25" s="22"/>
      <c r="I25" s="22">
        <v>333071.77</v>
      </c>
      <c r="J25" s="22">
        <v>30833.571950000001</v>
      </c>
    </row>
    <row r="26" spans="1:10" ht="20.100000000000001" customHeight="1">
      <c r="A26" s="18" t="s">
        <v>52</v>
      </c>
      <c r="B26" s="19" t="s">
        <v>53</v>
      </c>
      <c r="C26" s="23"/>
      <c r="D26" s="30"/>
      <c r="E26" s="22">
        <v>25743002.949999999</v>
      </c>
      <c r="F26" s="22">
        <v>2009337.43655</v>
      </c>
      <c r="G26" s="22">
        <v>-15760.81</v>
      </c>
      <c r="H26" s="22">
        <v>-1024.51475</v>
      </c>
      <c r="I26" s="22">
        <v>25727242.140000001</v>
      </c>
      <c r="J26" s="22">
        <v>2008312.9217999999</v>
      </c>
    </row>
    <row r="27" spans="1:10" ht="20.100000000000001" customHeight="1">
      <c r="A27" s="18" t="s">
        <v>54</v>
      </c>
      <c r="B27" s="19" t="s">
        <v>55</v>
      </c>
      <c r="C27" s="23"/>
      <c r="D27" s="30"/>
      <c r="E27" s="22">
        <v>168165295.47</v>
      </c>
      <c r="F27" s="22">
        <v>12502659.00385</v>
      </c>
      <c r="G27" s="22">
        <v>58510.73</v>
      </c>
      <c r="H27" s="22">
        <v>3803.4096300000001</v>
      </c>
      <c r="I27" s="22">
        <v>168223806.19999999</v>
      </c>
      <c r="J27" s="22">
        <v>12506462.413480001</v>
      </c>
    </row>
    <row r="28" spans="1:10" ht="20.100000000000001" customHeight="1">
      <c r="A28" s="18" t="s">
        <v>35</v>
      </c>
      <c r="B28" s="19" t="s">
        <v>36</v>
      </c>
      <c r="C28" s="23"/>
      <c r="D28" s="30"/>
      <c r="E28" s="22">
        <v>302043.27</v>
      </c>
      <c r="F28" s="22">
        <v>24553.476139999999</v>
      </c>
      <c r="G28" s="22"/>
      <c r="H28" s="22"/>
      <c r="I28" s="22">
        <v>302043.27</v>
      </c>
      <c r="J28" s="22">
        <v>24553.476139999999</v>
      </c>
    </row>
    <row r="29" spans="1:10" ht="20.100000000000001" customHeight="1">
      <c r="A29" s="18" t="s">
        <v>37</v>
      </c>
      <c r="B29" s="19" t="s">
        <v>38</v>
      </c>
      <c r="C29" s="23"/>
      <c r="D29" s="30"/>
      <c r="E29" s="22">
        <v>52268.7</v>
      </c>
      <c r="F29" s="22">
        <v>3804.5189799999998</v>
      </c>
      <c r="G29" s="22"/>
      <c r="H29" s="22"/>
      <c r="I29" s="22">
        <v>52268.7</v>
      </c>
      <c r="J29" s="22">
        <v>3804.5189799999998</v>
      </c>
    </row>
    <row r="30" spans="1:10" ht="20.100000000000001" customHeight="1">
      <c r="A30" s="18" t="s">
        <v>39</v>
      </c>
      <c r="B30" s="19" t="s">
        <v>40</v>
      </c>
      <c r="C30" s="23"/>
      <c r="D30" s="30"/>
      <c r="E30" s="22">
        <v>350548.85</v>
      </c>
      <c r="F30" s="22">
        <v>26237.915280000001</v>
      </c>
      <c r="G30" s="22">
        <v>-111.24</v>
      </c>
      <c r="H30" s="22">
        <v>-7.2308000000000003</v>
      </c>
      <c r="I30" s="22">
        <v>350437.61</v>
      </c>
      <c r="J30" s="22">
        <v>26230.68448</v>
      </c>
    </row>
    <row r="31" spans="1:10" ht="20.100000000000001" customHeight="1">
      <c r="A31" s="18" t="s">
        <v>41</v>
      </c>
      <c r="B31" s="19" t="s">
        <v>42</v>
      </c>
      <c r="C31" s="23"/>
      <c r="D31" s="30"/>
      <c r="E31" s="22">
        <v>521482.19</v>
      </c>
      <c r="F31" s="22">
        <v>41199.29204</v>
      </c>
      <c r="G31" s="22"/>
      <c r="H31" s="22"/>
      <c r="I31" s="22">
        <v>521482.19</v>
      </c>
      <c r="J31" s="22">
        <v>41199.29204</v>
      </c>
    </row>
    <row r="32" spans="1:10" ht="20.100000000000001" customHeight="1">
      <c r="A32" s="18" t="s">
        <v>43</v>
      </c>
      <c r="B32" s="19" t="s">
        <v>44</v>
      </c>
      <c r="C32" s="23"/>
      <c r="D32" s="30"/>
      <c r="E32" s="22">
        <v>29514402.510000002</v>
      </c>
      <c r="F32" s="22">
        <v>2104954.0000999998</v>
      </c>
      <c r="G32" s="22">
        <v>94041.88</v>
      </c>
      <c r="H32" s="22">
        <v>6113.0859700000001</v>
      </c>
      <c r="I32" s="22">
        <v>29608444.390000001</v>
      </c>
      <c r="J32" s="22">
        <v>2111067.0860700002</v>
      </c>
    </row>
    <row r="33" spans="1:10" ht="20.100000000000001" customHeight="1">
      <c r="A33" s="18" t="s">
        <v>45</v>
      </c>
      <c r="B33" s="19" t="s">
        <v>46</v>
      </c>
      <c r="C33" s="23"/>
      <c r="D33" s="30"/>
      <c r="E33" s="22">
        <v>25639347.120000001</v>
      </c>
      <c r="F33" s="22">
        <v>1995205.6209400001</v>
      </c>
      <c r="G33" s="22">
        <v>7934.46</v>
      </c>
      <c r="H33" s="22">
        <v>515.76783</v>
      </c>
      <c r="I33" s="22">
        <v>25647281.579999998</v>
      </c>
      <c r="J33" s="22">
        <v>1995721.3887700001</v>
      </c>
    </row>
    <row r="34" spans="1:10" ht="20.100000000000001" customHeight="1">
      <c r="A34" s="18" t="s">
        <v>47</v>
      </c>
      <c r="B34" s="19" t="s">
        <v>48</v>
      </c>
      <c r="C34" s="25"/>
      <c r="D34" s="30"/>
      <c r="E34" s="22">
        <v>11164854.49</v>
      </c>
      <c r="F34" s="22">
        <v>819369.64997000003</v>
      </c>
      <c r="G34" s="22">
        <v>-1314.45</v>
      </c>
      <c r="H34" s="22">
        <v>-85.445639999999997</v>
      </c>
      <c r="I34" s="22">
        <v>11163540.039999999</v>
      </c>
      <c r="J34" s="22">
        <v>819284.20432999998</v>
      </c>
    </row>
    <row r="35" spans="1:10" ht="20.100000000000001" customHeight="1">
      <c r="A35" s="18"/>
      <c r="B35" s="18"/>
      <c r="C35" s="27"/>
      <c r="D35" s="28" t="s">
        <v>49</v>
      </c>
      <c r="E35" s="29">
        <v>314247359.29000002</v>
      </c>
      <c r="F35" s="29">
        <v>23367533.109259997</v>
      </c>
      <c r="G35" s="29">
        <v>187228.84999999998</v>
      </c>
      <c r="H35" s="29">
        <v>12170.579170000001</v>
      </c>
      <c r="I35" s="29">
        <v>314434588.13999999</v>
      </c>
      <c r="J35" s="29">
        <v>23379703.688430004</v>
      </c>
    </row>
    <row r="36" spans="1:10" ht="20.100000000000001" customHeight="1">
      <c r="A36" s="18" t="s">
        <v>23</v>
      </c>
      <c r="B36" s="19" t="s">
        <v>24</v>
      </c>
      <c r="C36" s="20" t="s">
        <v>56</v>
      </c>
      <c r="D36" s="30" t="s">
        <v>57</v>
      </c>
      <c r="E36" s="22">
        <v>43839184.899999999</v>
      </c>
      <c r="F36" s="22">
        <v>3028905.6086599999</v>
      </c>
      <c r="G36" s="22">
        <v>41206.49</v>
      </c>
      <c r="H36" s="22">
        <v>2594.08194</v>
      </c>
      <c r="I36" s="22">
        <v>43880391.390000001</v>
      </c>
      <c r="J36" s="22">
        <v>3031499.6905999999</v>
      </c>
    </row>
    <row r="37" spans="1:10" ht="20.100000000000001" customHeight="1">
      <c r="A37" s="18" t="s">
        <v>27</v>
      </c>
      <c r="B37" s="19" t="s">
        <v>28</v>
      </c>
      <c r="C37" s="23"/>
      <c r="D37" s="30"/>
      <c r="E37" s="22">
        <v>6989159.9400000004</v>
      </c>
      <c r="F37" s="22">
        <v>510186.2697</v>
      </c>
      <c r="G37" s="22">
        <v>6031.27</v>
      </c>
      <c r="H37" s="22">
        <v>379.68799999999999</v>
      </c>
      <c r="I37" s="22">
        <v>6995191.21</v>
      </c>
      <c r="J37" s="22">
        <v>510565.95770000003</v>
      </c>
    </row>
    <row r="38" spans="1:10" ht="20.100000000000001" customHeight="1">
      <c r="A38" s="18" t="s">
        <v>29</v>
      </c>
      <c r="B38" s="19" t="s">
        <v>30</v>
      </c>
      <c r="C38" s="23"/>
      <c r="D38" s="30"/>
      <c r="E38" s="22">
        <v>18344608.809999999</v>
      </c>
      <c r="F38" s="22">
        <v>1300720.1206400001</v>
      </c>
      <c r="G38" s="22">
        <v>-22.12</v>
      </c>
      <c r="H38" s="22">
        <v>-1.39347</v>
      </c>
      <c r="I38" s="22">
        <v>18344586.690000001</v>
      </c>
      <c r="J38" s="22">
        <v>1300718.7271700001</v>
      </c>
    </row>
    <row r="39" spans="1:10" ht="20.100000000000001" customHeight="1">
      <c r="A39" s="18" t="s">
        <v>31</v>
      </c>
      <c r="B39" s="19" t="s">
        <v>32</v>
      </c>
      <c r="C39" s="23"/>
      <c r="D39" s="30"/>
      <c r="E39" s="22">
        <v>68508849.760000005</v>
      </c>
      <c r="F39" s="22">
        <v>4956376.9630699996</v>
      </c>
      <c r="G39" s="22">
        <v>3289.95</v>
      </c>
      <c r="H39" s="22">
        <v>207.11034000000001</v>
      </c>
      <c r="I39" s="22">
        <v>68512139.709999993</v>
      </c>
      <c r="J39" s="22">
        <v>4956584.0734099997</v>
      </c>
    </row>
    <row r="40" spans="1:10" ht="20.100000000000001" customHeight="1">
      <c r="A40" s="18" t="s">
        <v>33</v>
      </c>
      <c r="B40" s="19" t="s">
        <v>34</v>
      </c>
      <c r="C40" s="23"/>
      <c r="D40" s="30"/>
      <c r="E40" s="22">
        <v>2119766.35</v>
      </c>
      <c r="F40" s="22">
        <v>165680.95894000001</v>
      </c>
      <c r="G40" s="22">
        <v>-102.3</v>
      </c>
      <c r="H40" s="22">
        <v>-6.4399899999999999</v>
      </c>
      <c r="I40" s="22">
        <v>2119664.0499999998</v>
      </c>
      <c r="J40" s="22">
        <v>165674.51895</v>
      </c>
    </row>
    <row r="41" spans="1:10" ht="20.100000000000001" customHeight="1">
      <c r="A41" s="18" t="s">
        <v>35</v>
      </c>
      <c r="B41" s="19" t="s">
        <v>36</v>
      </c>
      <c r="C41" s="23"/>
      <c r="D41" s="30"/>
      <c r="E41" s="22">
        <v>970227.06</v>
      </c>
      <c r="F41" s="22">
        <v>74031.570770000006</v>
      </c>
      <c r="G41" s="22"/>
      <c r="H41" s="22"/>
      <c r="I41" s="22">
        <v>970227.06</v>
      </c>
      <c r="J41" s="22">
        <v>74031.570770000006</v>
      </c>
    </row>
    <row r="42" spans="1:10" ht="20.100000000000001" customHeight="1">
      <c r="A42" s="18" t="s">
        <v>37</v>
      </c>
      <c r="B42" s="19" t="s">
        <v>38</v>
      </c>
      <c r="C42" s="23"/>
      <c r="D42" s="30"/>
      <c r="E42" s="22">
        <v>510080.75</v>
      </c>
      <c r="F42" s="22">
        <v>36008.839399999997</v>
      </c>
      <c r="G42" s="22">
        <v>-328.09</v>
      </c>
      <c r="H42" s="22">
        <v>-20.65437</v>
      </c>
      <c r="I42" s="22">
        <v>509752.66</v>
      </c>
      <c r="J42" s="22">
        <v>35988.185030000001</v>
      </c>
    </row>
    <row r="43" spans="1:10" ht="20.100000000000001" customHeight="1">
      <c r="A43" s="18" t="s">
        <v>39</v>
      </c>
      <c r="B43" s="19" t="s">
        <v>40</v>
      </c>
      <c r="C43" s="23"/>
      <c r="D43" s="30"/>
      <c r="E43" s="22">
        <v>499272.37</v>
      </c>
      <c r="F43" s="22">
        <v>35742.982329999999</v>
      </c>
      <c r="G43" s="22">
        <v>7592.44</v>
      </c>
      <c r="H43" s="22">
        <v>477.96818999999999</v>
      </c>
      <c r="I43" s="22">
        <v>506864.81</v>
      </c>
      <c r="J43" s="22">
        <v>36220.950519999999</v>
      </c>
    </row>
    <row r="44" spans="1:10" ht="20.100000000000001" customHeight="1">
      <c r="A44" s="18" t="s">
        <v>41</v>
      </c>
      <c r="B44" s="19" t="s">
        <v>42</v>
      </c>
      <c r="C44" s="23"/>
      <c r="D44" s="30"/>
      <c r="E44" s="22">
        <v>230971.79</v>
      </c>
      <c r="F44" s="22">
        <v>21369.87039</v>
      </c>
      <c r="G44" s="22"/>
      <c r="H44" s="22"/>
      <c r="I44" s="22">
        <v>230971.79</v>
      </c>
      <c r="J44" s="22">
        <v>21369.87039</v>
      </c>
    </row>
    <row r="45" spans="1:10" ht="20.100000000000001" customHeight="1">
      <c r="A45" s="18" t="s">
        <v>43</v>
      </c>
      <c r="B45" s="19" t="s">
        <v>44</v>
      </c>
      <c r="C45" s="23"/>
      <c r="D45" s="30"/>
      <c r="E45" s="22">
        <v>61284494.890000001</v>
      </c>
      <c r="F45" s="22">
        <v>4270822.7040299997</v>
      </c>
      <c r="G45" s="22">
        <v>135510.99</v>
      </c>
      <c r="H45" s="22">
        <v>8530.8598899999997</v>
      </c>
      <c r="I45" s="22">
        <v>61420005.880000003</v>
      </c>
      <c r="J45" s="22">
        <v>4279353.5639199996</v>
      </c>
    </row>
    <row r="46" spans="1:10" ht="20.100000000000001" customHeight="1">
      <c r="A46" s="18" t="s">
        <v>45</v>
      </c>
      <c r="B46" s="19" t="s">
        <v>46</v>
      </c>
      <c r="C46" s="23"/>
      <c r="D46" s="30"/>
      <c r="E46" s="22">
        <v>61206832.380000003</v>
      </c>
      <c r="F46" s="22">
        <v>4759313.47939</v>
      </c>
      <c r="G46" s="22">
        <v>35427.93</v>
      </c>
      <c r="H46" s="22">
        <v>2230.2984900000001</v>
      </c>
      <c r="I46" s="22">
        <v>61242260.310000002</v>
      </c>
      <c r="J46" s="22">
        <v>4761543.77788</v>
      </c>
    </row>
    <row r="47" spans="1:10" ht="20.100000000000001" customHeight="1">
      <c r="A47" s="18" t="s">
        <v>47</v>
      </c>
      <c r="B47" s="19" t="s">
        <v>48</v>
      </c>
      <c r="C47" s="23"/>
      <c r="D47" s="30"/>
      <c r="E47" s="22">
        <v>34773889.899999999</v>
      </c>
      <c r="F47" s="22">
        <v>2516232.82987</v>
      </c>
      <c r="G47" s="22">
        <v>716.85</v>
      </c>
      <c r="H47" s="22">
        <v>45.121850000000002</v>
      </c>
      <c r="I47" s="22">
        <v>34774606.75</v>
      </c>
      <c r="J47" s="22">
        <v>2516277.9517199998</v>
      </c>
    </row>
    <row r="48" spans="1:10" ht="20.100000000000001" customHeight="1">
      <c r="A48" s="18"/>
      <c r="B48" s="18"/>
      <c r="C48" s="27"/>
      <c r="D48" s="28" t="s">
        <v>49</v>
      </c>
      <c r="E48" s="29">
        <v>299277338.89999998</v>
      </c>
      <c r="F48" s="29">
        <v>21675392.197189998</v>
      </c>
      <c r="G48" s="29">
        <v>229323.40999999997</v>
      </c>
      <c r="H48" s="29">
        <v>14436.640869999999</v>
      </c>
      <c r="I48" s="29">
        <v>299506662.31</v>
      </c>
      <c r="J48" s="29">
        <v>21689828.838059999</v>
      </c>
    </row>
    <row r="49" spans="1:10" ht="20.100000000000001" customHeight="1">
      <c r="A49" s="18" t="s">
        <v>23</v>
      </c>
      <c r="B49" s="19" t="s">
        <v>24</v>
      </c>
      <c r="C49" s="20" t="s">
        <v>58</v>
      </c>
      <c r="D49" s="30" t="s">
        <v>59</v>
      </c>
      <c r="E49" s="22">
        <v>98797183.739999995</v>
      </c>
      <c r="F49" s="22">
        <v>6674716.6553400001</v>
      </c>
      <c r="G49" s="22">
        <v>-112.95</v>
      </c>
      <c r="H49" s="22">
        <v>-6.83284</v>
      </c>
      <c r="I49" s="22">
        <v>98797070.790000007</v>
      </c>
      <c r="J49" s="22">
        <v>6674709.8224999998</v>
      </c>
    </row>
    <row r="50" spans="1:10" ht="20.100000000000001" customHeight="1">
      <c r="A50" s="18" t="s">
        <v>27</v>
      </c>
      <c r="B50" s="19" t="s">
        <v>28</v>
      </c>
      <c r="C50" s="23"/>
      <c r="D50" s="30"/>
      <c r="E50" s="22">
        <v>15408771.23</v>
      </c>
      <c r="F50" s="22">
        <v>1110119.3088</v>
      </c>
      <c r="G50" s="22">
        <v>-23492.77</v>
      </c>
      <c r="H50" s="22">
        <v>-1418.76666</v>
      </c>
      <c r="I50" s="22">
        <v>15385278.460000001</v>
      </c>
      <c r="J50" s="22">
        <v>1108700.54214</v>
      </c>
    </row>
    <row r="51" spans="1:10" ht="20.100000000000001" customHeight="1">
      <c r="A51" s="18" t="s">
        <v>29</v>
      </c>
      <c r="B51" s="19" t="s">
        <v>30</v>
      </c>
      <c r="C51" s="23"/>
      <c r="D51" s="30"/>
      <c r="E51" s="22">
        <v>40402002.829999998</v>
      </c>
      <c r="F51" s="22">
        <v>2807855.44466</v>
      </c>
      <c r="G51" s="22">
        <v>7105.29</v>
      </c>
      <c r="H51" s="22">
        <v>429.10050999999999</v>
      </c>
      <c r="I51" s="22">
        <v>40409108.119999997</v>
      </c>
      <c r="J51" s="22">
        <v>2808284.5451699998</v>
      </c>
    </row>
    <row r="52" spans="1:10" ht="20.100000000000001" customHeight="1">
      <c r="A52" s="18" t="s">
        <v>31</v>
      </c>
      <c r="B52" s="19" t="s">
        <v>32</v>
      </c>
      <c r="C52" s="23"/>
      <c r="D52" s="30"/>
      <c r="E52" s="22">
        <v>145359676.59999999</v>
      </c>
      <c r="F52" s="22">
        <v>10256903.87971</v>
      </c>
      <c r="G52" s="22">
        <v>187228.55</v>
      </c>
      <c r="H52" s="22">
        <v>11307.02498</v>
      </c>
      <c r="I52" s="22">
        <v>145546905.15000001</v>
      </c>
      <c r="J52" s="22">
        <v>10268210.904689999</v>
      </c>
    </row>
    <row r="53" spans="1:10" ht="20.100000000000001" customHeight="1">
      <c r="A53" s="18" t="s">
        <v>33</v>
      </c>
      <c r="B53" s="19" t="s">
        <v>34</v>
      </c>
      <c r="C53" s="23"/>
      <c r="D53" s="30"/>
      <c r="E53" s="22">
        <v>3327046.22</v>
      </c>
      <c r="F53" s="22">
        <v>251088.11892000001</v>
      </c>
      <c r="G53" s="22">
        <v>-87.35</v>
      </c>
      <c r="H53" s="22">
        <v>-5.2753199999999998</v>
      </c>
      <c r="I53" s="22">
        <v>3326958.87</v>
      </c>
      <c r="J53" s="22">
        <v>251082.84359999999</v>
      </c>
    </row>
    <row r="54" spans="1:10" ht="20.100000000000001" customHeight="1">
      <c r="A54" s="18" t="s">
        <v>35</v>
      </c>
      <c r="B54" s="19" t="s">
        <v>36</v>
      </c>
      <c r="C54" s="23"/>
      <c r="D54" s="30"/>
      <c r="E54" s="22">
        <v>1548185.79</v>
      </c>
      <c r="F54" s="22">
        <v>118260.41888</v>
      </c>
      <c r="G54" s="22">
        <v>-819.67</v>
      </c>
      <c r="H54" s="22">
        <v>-49.501779999999997</v>
      </c>
      <c r="I54" s="22">
        <v>1547366.12</v>
      </c>
      <c r="J54" s="22">
        <v>118210.91710000001</v>
      </c>
    </row>
    <row r="55" spans="1:10" ht="20.100000000000001" customHeight="1">
      <c r="A55" s="18" t="s">
        <v>37</v>
      </c>
      <c r="B55" s="19" t="s">
        <v>38</v>
      </c>
      <c r="C55" s="23"/>
      <c r="D55" s="30"/>
      <c r="E55" s="22">
        <v>2592019.73</v>
      </c>
      <c r="F55" s="22">
        <v>179443.60928</v>
      </c>
      <c r="G55" s="22">
        <v>-545.39</v>
      </c>
      <c r="H55" s="22">
        <v>-32.936500000000002</v>
      </c>
      <c r="I55" s="22">
        <v>2591474.34</v>
      </c>
      <c r="J55" s="22">
        <v>179410.67277999999</v>
      </c>
    </row>
    <row r="56" spans="1:10" ht="20.100000000000001" customHeight="1">
      <c r="A56" s="18" t="s">
        <v>39</v>
      </c>
      <c r="B56" s="19" t="s">
        <v>40</v>
      </c>
      <c r="C56" s="23"/>
      <c r="D56" s="30"/>
      <c r="E56" s="22">
        <v>939436.83</v>
      </c>
      <c r="F56" s="22">
        <v>65723.999559999997</v>
      </c>
      <c r="G56" s="22">
        <v>10119.58</v>
      </c>
      <c r="H56" s="22">
        <v>611.13734999999997</v>
      </c>
      <c r="I56" s="22">
        <v>949556.41</v>
      </c>
      <c r="J56" s="22">
        <v>66335.136910000001</v>
      </c>
    </row>
    <row r="57" spans="1:10" ht="20.100000000000001" customHeight="1">
      <c r="A57" s="18" t="s">
        <v>41</v>
      </c>
      <c r="B57" s="19" t="s">
        <v>42</v>
      </c>
      <c r="C57" s="23"/>
      <c r="D57" s="30"/>
      <c r="E57" s="22">
        <v>956924.92</v>
      </c>
      <c r="F57" s="22">
        <v>72285.099969999996</v>
      </c>
      <c r="G57" s="22"/>
      <c r="H57" s="22"/>
      <c r="I57" s="22">
        <v>956924.92</v>
      </c>
      <c r="J57" s="22">
        <v>72285.099969999996</v>
      </c>
    </row>
    <row r="58" spans="1:10" ht="20.100000000000001" customHeight="1">
      <c r="A58" s="18" t="s">
        <v>43</v>
      </c>
      <c r="B58" s="19" t="s">
        <v>44</v>
      </c>
      <c r="C58" s="23"/>
      <c r="D58" s="30"/>
      <c r="E58" s="22">
        <v>137542820.09999999</v>
      </c>
      <c r="F58" s="22">
        <v>9296249.9440299999</v>
      </c>
      <c r="G58" s="22">
        <v>343611.54</v>
      </c>
      <c r="H58" s="22">
        <v>20751.246999999999</v>
      </c>
      <c r="I58" s="22">
        <v>137886431.63999999</v>
      </c>
      <c r="J58" s="22">
        <v>9317001.1910299994</v>
      </c>
    </row>
    <row r="59" spans="1:10" ht="20.100000000000001" customHeight="1">
      <c r="A59" s="18" t="s">
        <v>45</v>
      </c>
      <c r="B59" s="19" t="s">
        <v>46</v>
      </c>
      <c r="C59" s="23"/>
      <c r="D59" s="30"/>
      <c r="E59" s="22">
        <v>71123435.170000002</v>
      </c>
      <c r="F59" s="22">
        <v>5302659.4616900003</v>
      </c>
      <c r="G59" s="22">
        <v>10932.06</v>
      </c>
      <c r="H59" s="22">
        <v>660.20063000000005</v>
      </c>
      <c r="I59" s="22">
        <v>71134367.230000004</v>
      </c>
      <c r="J59" s="22">
        <v>5303319.6623200001</v>
      </c>
    </row>
    <row r="60" spans="1:10" ht="20.100000000000001" customHeight="1">
      <c r="A60" s="18" t="s">
        <v>47</v>
      </c>
      <c r="B60" s="19" t="s">
        <v>48</v>
      </c>
      <c r="C60" s="23"/>
      <c r="D60" s="30"/>
      <c r="E60" s="22">
        <v>75712569.439999998</v>
      </c>
      <c r="F60" s="22">
        <v>5308041.8461999996</v>
      </c>
      <c r="G60" s="22">
        <v>7545.18</v>
      </c>
      <c r="H60" s="22">
        <v>455.66253999999998</v>
      </c>
      <c r="I60" s="22">
        <v>75720114.620000005</v>
      </c>
      <c r="J60" s="22">
        <v>5308497.5087400004</v>
      </c>
    </row>
    <row r="61" spans="1:10" ht="20.100000000000001" customHeight="1">
      <c r="A61" s="18"/>
      <c r="B61" s="18"/>
      <c r="C61" s="27"/>
      <c r="D61" s="28" t="s">
        <v>49</v>
      </c>
      <c r="E61" s="29">
        <v>593710072.60000002</v>
      </c>
      <c r="F61" s="29">
        <v>41443347.787040003</v>
      </c>
      <c r="G61" s="29">
        <v>541484.07000000007</v>
      </c>
      <c r="H61" s="29">
        <v>32701.05991</v>
      </c>
      <c r="I61" s="29">
        <v>594251556.67000008</v>
      </c>
      <c r="J61" s="29">
        <v>41476048.846950002</v>
      </c>
    </row>
    <row r="62" spans="1:10" ht="20.100000000000001" customHeight="1">
      <c r="A62" s="18" t="s">
        <v>60</v>
      </c>
      <c r="B62" s="19" t="s">
        <v>61</v>
      </c>
      <c r="C62" s="23" t="s">
        <v>62</v>
      </c>
      <c r="D62" s="30" t="s">
        <v>63</v>
      </c>
      <c r="E62" s="22">
        <v>32819896.43</v>
      </c>
      <c r="F62" s="22">
        <v>3040091.8772200001</v>
      </c>
      <c r="G62" s="22">
        <v>4768.9799999999996</v>
      </c>
      <c r="H62" s="22">
        <v>367.52890000000002</v>
      </c>
      <c r="I62" s="22">
        <v>32824665.41</v>
      </c>
      <c r="J62" s="22">
        <v>3040459.4061199999</v>
      </c>
    </row>
    <row r="63" spans="1:10" ht="20.100000000000001" customHeight="1">
      <c r="A63" s="18" t="s">
        <v>64</v>
      </c>
      <c r="B63" s="19" t="s">
        <v>65</v>
      </c>
      <c r="C63" s="23"/>
      <c r="D63" s="30"/>
      <c r="E63" s="22">
        <v>9746422.0399999991</v>
      </c>
      <c r="F63" s="22">
        <v>884658.71597999998</v>
      </c>
      <c r="G63" s="22"/>
      <c r="H63" s="22"/>
      <c r="I63" s="22">
        <v>9746422.0399999991</v>
      </c>
      <c r="J63" s="22">
        <v>884658.71597999998</v>
      </c>
    </row>
    <row r="64" spans="1:10" ht="20.100000000000001" customHeight="1">
      <c r="A64" s="18" t="s">
        <v>66</v>
      </c>
      <c r="B64" s="19" t="s">
        <v>67</v>
      </c>
      <c r="C64" s="23"/>
      <c r="D64" s="30"/>
      <c r="E64" s="22">
        <v>525124.97</v>
      </c>
      <c r="F64" s="22">
        <v>50923.926480000002</v>
      </c>
      <c r="G64" s="22"/>
      <c r="H64" s="22"/>
      <c r="I64" s="22">
        <v>525124.97</v>
      </c>
      <c r="J64" s="22">
        <v>50923.926480000002</v>
      </c>
    </row>
    <row r="65" spans="1:10" ht="20.100000000000001" customHeight="1">
      <c r="A65" s="18"/>
      <c r="B65" s="18"/>
      <c r="C65" s="27"/>
      <c r="D65" s="28" t="s">
        <v>49</v>
      </c>
      <c r="E65" s="29">
        <v>43091443.439999998</v>
      </c>
      <c r="F65" s="29">
        <v>3975674.5196799999</v>
      </c>
      <c r="G65" s="29">
        <v>4768.9799999999996</v>
      </c>
      <c r="H65" s="29">
        <v>367.52890000000002</v>
      </c>
      <c r="I65" s="29">
        <v>43096212.420000002</v>
      </c>
      <c r="J65" s="29">
        <v>3976042.0485799997</v>
      </c>
    </row>
    <row r="66" spans="1:10" ht="20.100000000000001" customHeight="1">
      <c r="A66" s="18" t="s">
        <v>60</v>
      </c>
      <c r="B66" s="19" t="s">
        <v>61</v>
      </c>
      <c r="C66" s="23" t="s">
        <v>68</v>
      </c>
      <c r="D66" s="30" t="s">
        <v>69</v>
      </c>
      <c r="E66" s="22">
        <v>18445528.039999999</v>
      </c>
      <c r="F66" s="22">
        <v>1514400.3851999999</v>
      </c>
      <c r="G66" s="22">
        <v>6849.95</v>
      </c>
      <c r="H66" s="22">
        <v>451.75967000000003</v>
      </c>
      <c r="I66" s="22">
        <v>18452377.989999998</v>
      </c>
      <c r="J66" s="22">
        <v>1514852.14487</v>
      </c>
    </row>
    <row r="67" spans="1:10" ht="20.100000000000001" customHeight="1">
      <c r="A67" s="18" t="s">
        <v>64</v>
      </c>
      <c r="B67" s="19" t="s">
        <v>65</v>
      </c>
      <c r="C67" s="23"/>
      <c r="D67" s="30"/>
      <c r="E67" s="22">
        <v>10551156.08</v>
      </c>
      <c r="F67" s="22">
        <v>795687.79179000005</v>
      </c>
      <c r="G67" s="22">
        <v>-172.9</v>
      </c>
      <c r="H67" s="22">
        <v>-11.403230000000001</v>
      </c>
      <c r="I67" s="22">
        <v>10550983.18</v>
      </c>
      <c r="J67" s="22">
        <v>795676.38855999999</v>
      </c>
    </row>
    <row r="68" spans="1:10" ht="20.100000000000001" customHeight="1">
      <c r="A68" s="18" t="s">
        <v>66</v>
      </c>
      <c r="B68" s="19" t="s">
        <v>67</v>
      </c>
      <c r="C68" s="23"/>
      <c r="D68" s="30"/>
      <c r="E68" s="22">
        <v>259830.06</v>
      </c>
      <c r="F68" s="22">
        <v>24118.961439999999</v>
      </c>
      <c r="G68" s="22"/>
      <c r="H68" s="22"/>
      <c r="I68" s="22">
        <v>259830.06</v>
      </c>
      <c r="J68" s="22">
        <v>24118.961439999999</v>
      </c>
    </row>
    <row r="69" spans="1:10" ht="20.100000000000001" customHeight="1">
      <c r="A69" s="18"/>
      <c r="B69" s="18"/>
      <c r="C69" s="27"/>
      <c r="D69" s="28" t="s">
        <v>49</v>
      </c>
      <c r="E69" s="29">
        <v>29256514.179999996</v>
      </c>
      <c r="F69" s="29">
        <v>2334207.1384300003</v>
      </c>
      <c r="G69" s="29">
        <v>6677.05</v>
      </c>
      <c r="H69" s="29">
        <v>440.35644000000002</v>
      </c>
      <c r="I69" s="29">
        <v>29263191.229999997</v>
      </c>
      <c r="J69" s="29">
        <v>2334647.4948700001</v>
      </c>
    </row>
    <row r="70" spans="1:10" ht="20.100000000000001" customHeight="1">
      <c r="A70" s="18" t="s">
        <v>60</v>
      </c>
      <c r="B70" s="19" t="s">
        <v>61</v>
      </c>
      <c r="C70" s="23" t="s">
        <v>70</v>
      </c>
      <c r="D70" s="30" t="s">
        <v>71</v>
      </c>
      <c r="E70" s="22">
        <v>34358896.090000004</v>
      </c>
      <c r="F70" s="22">
        <v>2271015.8531999998</v>
      </c>
      <c r="G70" s="22">
        <v>8679.1200000000008</v>
      </c>
      <c r="H70" s="22">
        <v>462.47534000000002</v>
      </c>
      <c r="I70" s="22">
        <v>34367575.210000001</v>
      </c>
      <c r="J70" s="22">
        <v>2271478.3285400001</v>
      </c>
    </row>
    <row r="71" spans="1:10" ht="20.100000000000001" customHeight="1">
      <c r="A71" s="18" t="s">
        <v>64</v>
      </c>
      <c r="B71" s="19" t="s">
        <v>65</v>
      </c>
      <c r="C71" s="23"/>
      <c r="D71" s="30"/>
      <c r="E71" s="22">
        <v>24740200.199999999</v>
      </c>
      <c r="F71" s="22">
        <v>1499666.49098</v>
      </c>
      <c r="G71" s="22">
        <v>-518.44000000000005</v>
      </c>
      <c r="H71" s="22">
        <v>-27.626390000000001</v>
      </c>
      <c r="I71" s="22">
        <v>24739681.760000002</v>
      </c>
      <c r="J71" s="22">
        <v>1499638.8645899999</v>
      </c>
    </row>
    <row r="72" spans="1:10" ht="20.100000000000001" customHeight="1">
      <c r="A72" s="18" t="s">
        <v>66</v>
      </c>
      <c r="B72" s="19" t="s">
        <v>67</v>
      </c>
      <c r="C72" s="23"/>
      <c r="D72" s="30"/>
      <c r="E72" s="22">
        <v>834721.07</v>
      </c>
      <c r="F72" s="22">
        <v>53635.821230000001</v>
      </c>
      <c r="G72" s="22">
        <v>-30.55</v>
      </c>
      <c r="H72" s="22">
        <v>-1.62801</v>
      </c>
      <c r="I72" s="22">
        <v>834690.52</v>
      </c>
      <c r="J72" s="22">
        <v>53634.193220000001</v>
      </c>
    </row>
    <row r="73" spans="1:10" ht="20.100000000000001" customHeight="1">
      <c r="A73" s="18"/>
      <c r="B73" s="18"/>
      <c r="C73" s="27"/>
      <c r="D73" s="28" t="s">
        <v>49</v>
      </c>
      <c r="E73" s="29">
        <v>59933817.360000007</v>
      </c>
      <c r="F73" s="29">
        <v>3824318.1654099999</v>
      </c>
      <c r="G73" s="29">
        <v>8130.13</v>
      </c>
      <c r="H73" s="29">
        <v>433.22093999999998</v>
      </c>
      <c r="I73" s="29">
        <v>59941947.490000002</v>
      </c>
      <c r="J73" s="29">
        <v>3824751.3863499998</v>
      </c>
    </row>
    <row r="74" spans="1:10" ht="20.100000000000001" customHeight="1">
      <c r="A74" s="18" t="s">
        <v>60</v>
      </c>
      <c r="B74" s="19" t="s">
        <v>61</v>
      </c>
      <c r="C74" s="23" t="s">
        <v>72</v>
      </c>
      <c r="D74" s="20" t="s">
        <v>73</v>
      </c>
      <c r="E74" s="22">
        <v>86832774.599999994</v>
      </c>
      <c r="F74" s="22">
        <v>5379298.0979800001</v>
      </c>
      <c r="G74" s="22">
        <v>5750.64</v>
      </c>
      <c r="H74" s="22">
        <v>291.33372000000003</v>
      </c>
      <c r="I74" s="22">
        <v>86838525.239999995</v>
      </c>
      <c r="J74" s="22">
        <v>5379589.4316999996</v>
      </c>
    </row>
    <row r="75" spans="1:10" ht="20.100000000000001" customHeight="1">
      <c r="A75" s="18" t="s">
        <v>64</v>
      </c>
      <c r="B75" s="19" t="s">
        <v>65</v>
      </c>
      <c r="C75" s="23"/>
      <c r="D75" s="23"/>
      <c r="E75" s="22">
        <v>153324254.46000001</v>
      </c>
      <c r="F75" s="22">
        <v>8936709.0336000007</v>
      </c>
      <c r="G75" s="22">
        <v>101008.99</v>
      </c>
      <c r="H75" s="22">
        <v>5117.2767000000003</v>
      </c>
      <c r="I75" s="22">
        <v>153425263.44999999</v>
      </c>
      <c r="J75" s="22">
        <v>8941826.3103</v>
      </c>
    </row>
    <row r="76" spans="1:10" ht="20.100000000000001" customHeight="1">
      <c r="A76" s="18" t="s">
        <v>66</v>
      </c>
      <c r="B76" s="19" t="s">
        <v>67</v>
      </c>
      <c r="C76" s="23"/>
      <c r="D76" s="25"/>
      <c r="E76" s="22">
        <v>5789958.9299999997</v>
      </c>
      <c r="F76" s="22">
        <v>350379.16944999999</v>
      </c>
      <c r="G76" s="22">
        <v>-216.64</v>
      </c>
      <c r="H76" s="22">
        <v>-10.97532</v>
      </c>
      <c r="I76" s="22">
        <v>5789742.29</v>
      </c>
      <c r="J76" s="22">
        <v>350368.19413000002</v>
      </c>
    </row>
    <row r="77" spans="1:10" ht="20.100000000000001" customHeight="1">
      <c r="A77" s="18"/>
      <c r="B77" s="18"/>
      <c r="C77" s="27"/>
      <c r="D77" s="28" t="s">
        <v>49</v>
      </c>
      <c r="E77" s="29">
        <v>245946987.99000001</v>
      </c>
      <c r="F77" s="29">
        <v>14666386.301030001</v>
      </c>
      <c r="G77" s="29">
        <v>106542.99</v>
      </c>
      <c r="H77" s="29">
        <v>5397.6351000000004</v>
      </c>
      <c r="I77" s="29">
        <v>246053530.97999999</v>
      </c>
      <c r="J77" s="29">
        <v>14671783.936129998</v>
      </c>
    </row>
    <row r="78" spans="1:10" ht="29.25" customHeight="1">
      <c r="A78" s="18" t="s">
        <v>47</v>
      </c>
      <c r="B78" s="19" t="s">
        <v>48</v>
      </c>
      <c r="C78" s="31" t="s">
        <v>74</v>
      </c>
      <c r="D78" s="32" t="s">
        <v>75</v>
      </c>
      <c r="E78" s="22">
        <v>-13238.01</v>
      </c>
      <c r="F78" s="22">
        <v>141153.44623</v>
      </c>
      <c r="G78" s="22">
        <v>-32014.31</v>
      </c>
      <c r="H78" s="22">
        <v>-2662.6453900000001</v>
      </c>
      <c r="I78" s="22">
        <v>-45252.32</v>
      </c>
      <c r="J78" s="22">
        <v>138490.80084000001</v>
      </c>
    </row>
    <row r="79" spans="1:10" s="2" customFormat="1" ht="20.100000000000001" customHeight="1">
      <c r="A79" s="28"/>
      <c r="B79" s="28"/>
      <c r="C79" s="33"/>
      <c r="D79" s="28" t="s">
        <v>49</v>
      </c>
      <c r="E79" s="29">
        <v>-13238.01</v>
      </c>
      <c r="F79" s="29">
        <v>141153.44623</v>
      </c>
      <c r="G79" s="29">
        <v>-32014.31</v>
      </c>
      <c r="H79" s="29">
        <v>-2662.6453900000001</v>
      </c>
      <c r="I79" s="29">
        <v>-45252.32</v>
      </c>
      <c r="J79" s="29">
        <v>138490.80084000001</v>
      </c>
    </row>
    <row r="80" spans="1:10" ht="20.100000000000001" customHeight="1">
      <c r="A80" s="18" t="s">
        <v>23</v>
      </c>
      <c r="B80" s="19" t="s">
        <v>24</v>
      </c>
      <c r="C80" s="23" t="s">
        <v>76</v>
      </c>
      <c r="D80" s="20" t="s">
        <v>77</v>
      </c>
      <c r="E80" s="22">
        <v>55831156.899999999</v>
      </c>
      <c r="F80" s="22">
        <v>4869644.0400599996</v>
      </c>
      <c r="G80" s="22">
        <v>45457.81</v>
      </c>
      <c r="H80" s="22">
        <v>3696.0277500000002</v>
      </c>
      <c r="I80" s="22">
        <v>55876614.710000001</v>
      </c>
      <c r="J80" s="22">
        <v>4873340.0678099999</v>
      </c>
    </row>
    <row r="81" spans="1:13" ht="20.100000000000001" customHeight="1">
      <c r="A81" s="18" t="s">
        <v>43</v>
      </c>
      <c r="B81" s="19" t="s">
        <v>44</v>
      </c>
      <c r="C81" s="25"/>
      <c r="D81" s="25"/>
      <c r="E81" s="22">
        <v>109535233.23</v>
      </c>
      <c r="F81" s="22">
        <v>9510732.0388300009</v>
      </c>
      <c r="G81" s="22"/>
      <c r="H81" s="22"/>
      <c r="I81" s="22">
        <v>109535233.23</v>
      </c>
      <c r="J81" s="22">
        <v>9510732.0388300009</v>
      </c>
    </row>
    <row r="82" spans="1:13" ht="20.100000000000001" customHeight="1">
      <c r="A82" s="18"/>
      <c r="B82" s="18"/>
      <c r="C82" s="27"/>
      <c r="D82" s="28" t="s">
        <v>49</v>
      </c>
      <c r="E82" s="29">
        <v>165366390.13</v>
      </c>
      <c r="F82" s="22">
        <v>14380376.07889</v>
      </c>
      <c r="G82" s="22">
        <v>45457.81</v>
      </c>
      <c r="H82" s="22">
        <v>3696.0277500000002</v>
      </c>
      <c r="I82" s="22">
        <v>165411847.94</v>
      </c>
      <c r="J82" s="22">
        <v>14384072.10664</v>
      </c>
    </row>
    <row r="83" spans="1:13" ht="20.100000000000001" customHeight="1">
      <c r="A83" s="18"/>
      <c r="B83" s="27"/>
      <c r="C83" s="27"/>
      <c r="D83" s="28" t="s">
        <v>78</v>
      </c>
      <c r="E83" s="29">
        <f t="shared" ref="E83:J83" si="0">E20+E35+E48+E61+E65+E69+E73+E77+E79+E82</f>
        <v>1877132390.3299999</v>
      </c>
      <c r="F83" s="29">
        <f t="shared" si="0"/>
        <v>135772071.31395999</v>
      </c>
      <c r="G83" s="29">
        <f t="shared" si="0"/>
        <v>1000055.3499999999</v>
      </c>
      <c r="H83" s="29">
        <f t="shared" si="0"/>
        <v>59967.771990000001</v>
      </c>
      <c r="I83" s="29">
        <f t="shared" si="0"/>
        <v>1878132445.6800003</v>
      </c>
      <c r="J83" s="29">
        <f t="shared" si="0"/>
        <v>135832039.08595002</v>
      </c>
    </row>
    <row r="85" spans="1:13" ht="20.100000000000001" customHeight="1">
      <c r="E85" s="34"/>
      <c r="F85" s="34"/>
      <c r="G85" s="34"/>
      <c r="H85" s="34"/>
      <c r="I85" s="34"/>
      <c r="J85" s="34"/>
    </row>
    <row r="86" spans="1:13" ht="20.100000000000001" customHeight="1">
      <c r="A86" s="35" t="s">
        <v>79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6"/>
    </row>
    <row r="87" spans="1:13" ht="38.25">
      <c r="A87" s="28" t="s">
        <v>80</v>
      </c>
      <c r="B87" s="17" t="s">
        <v>9</v>
      </c>
      <c r="C87" s="37" t="s">
        <v>81</v>
      </c>
      <c r="D87" s="37" t="s">
        <v>82</v>
      </c>
      <c r="E87" s="17" t="s">
        <v>83</v>
      </c>
      <c r="F87" s="17" t="s">
        <v>84</v>
      </c>
      <c r="G87" s="17" t="s">
        <v>85</v>
      </c>
      <c r="H87" s="17" t="s">
        <v>86</v>
      </c>
      <c r="I87" s="17" t="s">
        <v>87</v>
      </c>
      <c r="J87" s="37" t="s">
        <v>88</v>
      </c>
      <c r="K87" s="37" t="s">
        <v>89</v>
      </c>
    </row>
    <row r="88" spans="1:13" s="40" customFormat="1" ht="20.100000000000001" customHeight="1">
      <c r="A88" s="18"/>
      <c r="B88" s="17"/>
      <c r="C88" s="38" t="s">
        <v>90</v>
      </c>
      <c r="D88" s="38" t="s">
        <v>91</v>
      </c>
      <c r="E88" s="39" t="s">
        <v>92</v>
      </c>
      <c r="F88" s="39" t="s">
        <v>93</v>
      </c>
      <c r="G88" s="39" t="s">
        <v>94</v>
      </c>
      <c r="H88" s="18" t="s">
        <v>95</v>
      </c>
      <c r="I88" s="18" t="s">
        <v>96</v>
      </c>
      <c r="J88" s="18" t="s">
        <v>97</v>
      </c>
      <c r="K88" s="18" t="s">
        <v>98</v>
      </c>
    </row>
    <row r="89" spans="1:13" ht="20.100000000000001" customHeight="1">
      <c r="A89" s="19" t="s">
        <v>25</v>
      </c>
      <c r="B89" s="19" t="s">
        <v>26</v>
      </c>
      <c r="C89" s="22">
        <f>'[1]NAV report'!C24</f>
        <v>140296195.63000003</v>
      </c>
      <c r="D89" s="22">
        <f>'[1]NAV report'!C25</f>
        <v>10088120.940099999</v>
      </c>
      <c r="E89" s="22">
        <f>'[1]NAV report'!D29</f>
        <v>700000</v>
      </c>
      <c r="F89" s="22">
        <f>'[1]NAV report'!D25</f>
        <v>50334.002100000158</v>
      </c>
      <c r="G89" s="22">
        <v>31802.229999999996</v>
      </c>
      <c r="H89" s="22">
        <v>5559.4399999999878</v>
      </c>
      <c r="I89" s="22">
        <f>+C89+E89+G89-H89</f>
        <v>141022438.42000002</v>
      </c>
      <c r="J89" s="22">
        <f>+D89+F89</f>
        <v>10138454.942199999</v>
      </c>
      <c r="K89" s="41">
        <f>+I89/J89</f>
        <v>13.909657755937985</v>
      </c>
      <c r="L89" s="42"/>
      <c r="M89" s="42"/>
    </row>
    <row r="90" spans="1:13" ht="20.100000000000001" customHeight="1">
      <c r="A90" s="19" t="s">
        <v>99</v>
      </c>
      <c r="B90" s="19" t="s">
        <v>51</v>
      </c>
      <c r="C90" s="22">
        <f>'[1]NAV report'!C62</f>
        <v>363214548.00999993</v>
      </c>
      <c r="D90" s="22">
        <f>'[1]NAV report'!C63</f>
        <v>23590987.389699999</v>
      </c>
      <c r="E90" s="22">
        <f>'[1]NAV report'!D67</f>
        <v>100000</v>
      </c>
      <c r="F90" s="22">
        <f>'[1]NAV report'!D63</f>
        <v>6495.0670000016689</v>
      </c>
      <c r="G90" s="22">
        <v>-282150.6700000001</v>
      </c>
      <c r="H90" s="22">
        <v>15336.27000000004</v>
      </c>
      <c r="I90" s="22">
        <f t="shared" ref="I90:I98" si="1">+C90+E90+G90-H90</f>
        <v>363017061.06999993</v>
      </c>
      <c r="J90" s="22">
        <f t="shared" ref="J90:J96" si="2">+D90+F90</f>
        <v>23597482.456700001</v>
      </c>
      <c r="K90" s="41">
        <f t="shared" ref="K90:K96" si="3">+I90/J90</f>
        <v>15.383719925891034</v>
      </c>
      <c r="L90" s="42"/>
      <c r="M90" s="42"/>
    </row>
    <row r="91" spans="1:13" ht="20.100000000000001" customHeight="1">
      <c r="A91" s="19" t="s">
        <v>56</v>
      </c>
      <c r="B91" s="19" t="s">
        <v>57</v>
      </c>
      <c r="C91" s="22">
        <f>'[1]NAV report'!C101</f>
        <v>348554920.92000002</v>
      </c>
      <c r="D91" s="22">
        <f>'[1]NAV report'!C102</f>
        <v>21901200.544</v>
      </c>
      <c r="E91" s="22">
        <f>'[1]NAV report'!D106</f>
        <v>0</v>
      </c>
      <c r="F91" s="22">
        <f>'[1]NAV report'!D102</f>
        <v>0</v>
      </c>
      <c r="G91" s="22">
        <v>-645137.0700000003</v>
      </c>
      <c r="H91" s="22">
        <v>14657.829999999987</v>
      </c>
      <c r="I91" s="22">
        <f>+C91+E91+G91-H91</f>
        <v>347895126.02000004</v>
      </c>
      <c r="J91" s="22">
        <f>+D91+F91</f>
        <v>21901200.544</v>
      </c>
      <c r="K91" s="41">
        <f>+I91/J91</f>
        <v>15.884751400776912</v>
      </c>
      <c r="L91" s="42"/>
      <c r="M91" s="42"/>
    </row>
    <row r="92" spans="1:13" ht="20.100000000000001" customHeight="1">
      <c r="A92" s="19" t="s">
        <v>58</v>
      </c>
      <c r="B92" s="19" t="s">
        <v>100</v>
      </c>
      <c r="C92" s="22">
        <f>'[1]NAV report'!C138</f>
        <v>695039478.38999999</v>
      </c>
      <c r="D92" s="22">
        <f>'[1]NAV report'!C139</f>
        <v>41839963.633000001</v>
      </c>
      <c r="E92" s="22">
        <f>'[1]NAV report'!D143</f>
        <v>-500000</v>
      </c>
      <c r="F92" s="22">
        <f>'[1]NAV report'!D139</f>
        <v>-30098.905000001192</v>
      </c>
      <c r="G92" s="22">
        <v>-2197544.7299999995</v>
      </c>
      <c r="H92" s="22">
        <v>28771.149999999965</v>
      </c>
      <c r="I92" s="22">
        <f t="shared" si="1"/>
        <v>692313162.50999999</v>
      </c>
      <c r="J92" s="22">
        <f>+D92+F92</f>
        <v>41809864.728</v>
      </c>
      <c r="K92" s="41">
        <f>+I92/J92</f>
        <v>16.558608046544549</v>
      </c>
      <c r="L92" s="42"/>
      <c r="M92" s="42"/>
    </row>
    <row r="93" spans="1:13" ht="20.100000000000001" customHeight="1">
      <c r="A93" s="19" t="s">
        <v>62</v>
      </c>
      <c r="B93" s="19" t="s">
        <v>63</v>
      </c>
      <c r="C93" s="22">
        <f>'[1]NAV report'!C171</f>
        <v>52407712.400000006</v>
      </c>
      <c r="D93" s="22">
        <f>'[1]NAV report'!C172</f>
        <v>4040513.0038999999</v>
      </c>
      <c r="E93" s="22">
        <f>'[1]NAV report'!D176</f>
        <v>200000</v>
      </c>
      <c r="F93" s="22">
        <f>'[1]NAV report'!D172</f>
        <v>15419.487200000323</v>
      </c>
      <c r="G93" s="22">
        <v>22620.770000000004</v>
      </c>
      <c r="H93" s="22">
        <v>1994.1199999999953</v>
      </c>
      <c r="I93" s="22">
        <f t="shared" si="1"/>
        <v>52628339.050000012</v>
      </c>
      <c r="J93" s="22">
        <f t="shared" si="2"/>
        <v>4055932.4911000002</v>
      </c>
      <c r="K93" s="41">
        <f t="shared" si="3"/>
        <v>12.975644729167275</v>
      </c>
      <c r="L93" s="42"/>
      <c r="M93" s="42"/>
    </row>
    <row r="94" spans="1:13" ht="20.100000000000001" customHeight="1">
      <c r="A94" s="19" t="s">
        <v>68</v>
      </c>
      <c r="B94" s="19" t="s">
        <v>69</v>
      </c>
      <c r="C94" s="22">
        <f>'[1]NAV report'!C209</f>
        <v>36241781.679999992</v>
      </c>
      <c r="D94" s="22">
        <f>'[1]NAV report'!C210</f>
        <v>2388353.1124</v>
      </c>
      <c r="E94" s="22">
        <f>'[1]NAV report'!D214</f>
        <v>0</v>
      </c>
      <c r="F94" s="22">
        <f>'[1]NAV report'!D210</f>
        <v>0</v>
      </c>
      <c r="G94" s="22">
        <v>-26109.48000000001</v>
      </c>
      <c r="H94" s="22">
        <v>1504.9800000000005</v>
      </c>
      <c r="I94" s="22">
        <f t="shared" si="1"/>
        <v>36214167.219999999</v>
      </c>
      <c r="J94" s="22">
        <f>+D94+F94</f>
        <v>2388353.1124</v>
      </c>
      <c r="K94" s="41">
        <f>+I94/J94</f>
        <v>15.162819531157698</v>
      </c>
      <c r="L94" s="42"/>
      <c r="M94" s="42"/>
    </row>
    <row r="95" spans="1:13" ht="20.100000000000001" customHeight="1">
      <c r="A95" s="43" t="s">
        <v>70</v>
      </c>
      <c r="B95" s="43" t="s">
        <v>71</v>
      </c>
      <c r="C95" s="44">
        <f>'[1]NAV report'!C248</f>
        <v>73442277.459999993</v>
      </c>
      <c r="D95" s="44">
        <f>'[1]NAV report'!C249</f>
        <v>3906214.1493000002</v>
      </c>
      <c r="E95" s="22">
        <f>'[1]NAV report'!D253</f>
        <v>0</v>
      </c>
      <c r="F95" s="22">
        <f>'[1]NAV report'!D249</f>
        <v>0</v>
      </c>
      <c r="G95" s="22">
        <v>-132680.06999999995</v>
      </c>
      <c r="H95" s="22">
        <v>3096.4700000000057</v>
      </c>
      <c r="I95" s="22">
        <f t="shared" si="1"/>
        <v>73306500.920000002</v>
      </c>
      <c r="J95" s="22">
        <f>+D95+F95</f>
        <v>3906214.1493000002</v>
      </c>
      <c r="K95" s="41">
        <f>+I95/J95</f>
        <v>18.766636471565864</v>
      </c>
      <c r="L95" s="42"/>
      <c r="M95" s="42"/>
    </row>
    <row r="96" spans="1:13" ht="20.100000000000001" customHeight="1">
      <c r="A96" s="19" t="s">
        <v>72</v>
      </c>
      <c r="B96" s="19" t="s">
        <v>101</v>
      </c>
      <c r="C96" s="22">
        <f>'[1]NAV report'!C285</f>
        <v>293714565.75000006</v>
      </c>
      <c r="D96" s="22">
        <f>'[1]NAV report'!C286</f>
        <v>14831726.3829</v>
      </c>
      <c r="E96" s="22">
        <f>'[1]NAV report'!D290</f>
        <v>-200000</v>
      </c>
      <c r="F96" s="22">
        <f>'[1]NAV report'!D286</f>
        <v>-10099.428899999708</v>
      </c>
      <c r="G96" s="22">
        <v>-941049.72999999986</v>
      </c>
      <c r="H96" s="22">
        <v>12158.260000000024</v>
      </c>
      <c r="I96" s="22">
        <f t="shared" si="1"/>
        <v>292561357.76000005</v>
      </c>
      <c r="J96" s="22">
        <f t="shared" si="2"/>
        <v>14821626.954</v>
      </c>
      <c r="K96" s="41">
        <f t="shared" si="3"/>
        <v>19.738815358663764</v>
      </c>
      <c r="L96" s="42"/>
      <c r="M96" s="42"/>
    </row>
    <row r="97" spans="1:13" ht="20.100000000000001" customHeight="1">
      <c r="A97" s="19" t="s">
        <v>74</v>
      </c>
      <c r="B97" s="19" t="s">
        <v>75</v>
      </c>
      <c r="C97" s="22">
        <f>'[1]NAV report'!C312</f>
        <v>4783533.7799999993</v>
      </c>
      <c r="D97" s="22">
        <f>'[1]NAV report'!C313</f>
        <v>397931.19170000002</v>
      </c>
      <c r="E97" s="22">
        <f>'[1]NAV report'!D317</f>
        <v>0</v>
      </c>
      <c r="F97" s="22">
        <f>'[1]NAV report'!D313</f>
        <v>0</v>
      </c>
      <c r="G97" s="22">
        <v>1175.06</v>
      </c>
      <c r="H97" s="22">
        <v>176.73999999999978</v>
      </c>
      <c r="I97" s="22">
        <f t="shared" si="1"/>
        <v>4784532.0999999987</v>
      </c>
      <c r="J97" s="22">
        <f>+D97+F97</f>
        <v>397931.19170000002</v>
      </c>
      <c r="K97" s="41">
        <f>+I97/J97</f>
        <v>12.023516124885866</v>
      </c>
      <c r="L97" s="42"/>
      <c r="M97" s="42"/>
    </row>
    <row r="98" spans="1:13" ht="20.100000000000001" customHeight="1">
      <c r="A98" s="19" t="s">
        <v>76</v>
      </c>
      <c r="B98" s="19" t="s">
        <v>77</v>
      </c>
      <c r="C98" s="22">
        <f>'[1]NAV report'!C344</f>
        <v>187887113.83000001</v>
      </c>
      <c r="D98" s="22">
        <f>'[1]NAV report'!C345</f>
        <v>15279867.162799999</v>
      </c>
      <c r="E98" s="22">
        <f>'[1]NAV report'!D349</f>
        <v>0</v>
      </c>
      <c r="F98" s="22">
        <f>'[1]NAV report'!D345</f>
        <v>0</v>
      </c>
      <c r="G98" s="22">
        <v>43810.559999999998</v>
      </c>
      <c r="H98" s="22">
        <v>2892.5500000000029</v>
      </c>
      <c r="I98" s="22">
        <f t="shared" si="1"/>
        <v>187928031.84</v>
      </c>
      <c r="J98" s="22">
        <f>+D98+F98</f>
        <v>15279867.162799999</v>
      </c>
      <c r="K98" s="41">
        <f>+I98/J98</f>
        <v>12.299061885663845</v>
      </c>
      <c r="L98" s="42"/>
      <c r="M98" s="42"/>
    </row>
    <row r="99" spans="1:13" ht="20.100000000000001" customHeight="1">
      <c r="A99" s="43"/>
      <c r="B99" s="45" t="s">
        <v>78</v>
      </c>
      <c r="C99" s="46">
        <f t="shared" ref="C99:I99" si="4">SUM(C89:C98)</f>
        <v>2195582127.8499999</v>
      </c>
      <c r="D99" s="46">
        <f t="shared" si="4"/>
        <v>138264877.50979999</v>
      </c>
      <c r="E99" s="46">
        <f t="shared" si="4"/>
        <v>300000</v>
      </c>
      <c r="F99" s="46">
        <f t="shared" si="4"/>
        <v>32050.22240000125</v>
      </c>
      <c r="G99" s="46">
        <f>SUM(G89:G98)</f>
        <v>-4125263.13</v>
      </c>
      <c r="H99" s="46">
        <f>SUM(H89:H98)</f>
        <v>86147.81</v>
      </c>
      <c r="I99" s="46">
        <f t="shared" si="4"/>
        <v>2191670716.9099998</v>
      </c>
      <c r="J99" s="46"/>
      <c r="K99" s="46"/>
    </row>
    <row r="100" spans="1:13" s="49" customFormat="1" ht="20.100000000000001" customHeight="1">
      <c r="A100" s="47"/>
      <c r="B100" s="48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3" s="49" customFormat="1" ht="20.100000000000001" customHeight="1">
      <c r="A101" s="50" t="s">
        <v>102</v>
      </c>
    </row>
    <row r="102" spans="1:13" s="49" customFormat="1" ht="20.100000000000001" customHeight="1">
      <c r="A102" s="51">
        <v>1</v>
      </c>
      <c r="B102" s="52" t="s">
        <v>103</v>
      </c>
    </row>
    <row r="103" spans="1:13" s="49" customFormat="1" ht="20.100000000000001" customHeight="1">
      <c r="A103" s="51">
        <v>2</v>
      </c>
      <c r="B103" s="52" t="s">
        <v>104</v>
      </c>
    </row>
    <row r="104" spans="1:13" s="49" customFormat="1" ht="20.100000000000001" customHeight="1">
      <c r="A104" s="51">
        <v>3</v>
      </c>
      <c r="B104" s="52" t="s">
        <v>105</v>
      </c>
    </row>
    <row r="105" spans="1:13" s="49" customFormat="1" ht="20.100000000000001" customHeight="1">
      <c r="A105" s="51">
        <v>4</v>
      </c>
      <c r="B105" s="52" t="s">
        <v>106</v>
      </c>
    </row>
    <row r="106" spans="1:13" s="49" customFormat="1" ht="20.100000000000001" customHeight="1">
      <c r="A106" s="51">
        <v>5</v>
      </c>
      <c r="B106" s="52" t="s">
        <v>107</v>
      </c>
      <c r="H106" s="53"/>
      <c r="I106" s="53"/>
      <c r="J106" s="53"/>
    </row>
    <row r="107" spans="1:13" s="49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mehrap</dc:creator>
  <cp:lastModifiedBy>mehrap</cp:lastModifiedBy>
  <dcterms:created xsi:type="dcterms:W3CDTF">2013-10-28T09:35:11Z</dcterms:created>
  <dcterms:modified xsi:type="dcterms:W3CDTF">2013-10-28T09:35:54Z</dcterms:modified>
</cp:coreProperties>
</file>