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Final" sheetId="1" r:id="rId1"/>
  </sheets>
  <externalReferences>
    <externalReference r:id="rId2"/>
  </externalReferences>
  <definedNames>
    <definedName name="_xlnm._FilterDatabase" localSheetId="0" hidden="1">Final!$A$5:$J$83</definedName>
    <definedName name="_xlnm.Print_Area" localSheetId="0">Final!$A$1:$K$106</definedName>
  </definedNames>
  <calcPr calcId="125725" calcMode="manual" iterateDelta="252"/>
</workbook>
</file>

<file path=xl/calcChain.xml><?xml version="1.0" encoding="utf-8"?>
<calcChain xmlns="http://schemas.openxmlformats.org/spreadsheetml/2006/main">
  <c r="H99" i="1"/>
  <c r="G99"/>
  <c r="F98"/>
  <c r="E98"/>
  <c r="D98"/>
  <c r="J98" s="1"/>
  <c r="C98"/>
  <c r="I98" s="1"/>
  <c r="K98" s="1"/>
  <c r="F97"/>
  <c r="E97"/>
  <c r="D97"/>
  <c r="J97" s="1"/>
  <c r="C97"/>
  <c r="I97" s="1"/>
  <c r="K97" s="1"/>
  <c r="F96"/>
  <c r="E96"/>
  <c r="D96"/>
  <c r="J96" s="1"/>
  <c r="C96"/>
  <c r="I96" s="1"/>
  <c r="K96" s="1"/>
  <c r="F95"/>
  <c r="E95"/>
  <c r="D95"/>
  <c r="J95" s="1"/>
  <c r="C95"/>
  <c r="I95" s="1"/>
  <c r="K95" s="1"/>
  <c r="F94"/>
  <c r="E94"/>
  <c r="D94"/>
  <c r="J94" s="1"/>
  <c r="C94"/>
  <c r="I94" s="1"/>
  <c r="K94" s="1"/>
  <c r="F93"/>
  <c r="E93"/>
  <c r="D93"/>
  <c r="J93" s="1"/>
  <c r="C93"/>
  <c r="I93" s="1"/>
  <c r="K93" s="1"/>
  <c r="F92"/>
  <c r="E92"/>
  <c r="D92"/>
  <c r="J92" s="1"/>
  <c r="C92"/>
  <c r="I92" s="1"/>
  <c r="K92" s="1"/>
  <c r="F91"/>
  <c r="E91"/>
  <c r="D91"/>
  <c r="J91" s="1"/>
  <c r="C91"/>
  <c r="I91" s="1"/>
  <c r="K91" s="1"/>
  <c r="F90"/>
  <c r="E90"/>
  <c r="D90"/>
  <c r="J90" s="1"/>
  <c r="C90"/>
  <c r="I90" s="1"/>
  <c r="K90" s="1"/>
  <c r="F89"/>
  <c r="F99" s="1"/>
  <c r="E89"/>
  <c r="E99" s="1"/>
  <c r="D89"/>
  <c r="D99" s="1"/>
  <c r="C89"/>
  <c r="C99" s="1"/>
  <c r="J83"/>
  <c r="I83"/>
  <c r="H83"/>
  <c r="G83"/>
  <c r="F83"/>
  <c r="E83"/>
  <c r="I89" l="1"/>
  <c r="J89"/>
  <c r="I99" l="1"/>
  <c r="K89"/>
</calcChain>
</file>

<file path=xl/sharedStrings.xml><?xml version="1.0" encoding="utf-8"?>
<sst xmlns="http://schemas.openxmlformats.org/spreadsheetml/2006/main" count="232" uniqueCount="108">
  <si>
    <t>Name of the Insurer:</t>
  </si>
  <si>
    <t xml:space="preserve">DLF PRAMERICA LIFE INSURANCE CO. LTD. </t>
  </si>
  <si>
    <t>Annexure - II</t>
  </si>
  <si>
    <t>Registration No:</t>
  </si>
  <si>
    <t>Report Date</t>
  </si>
  <si>
    <t>Unique Identity Number (UIN)</t>
  </si>
  <si>
    <t>Name of the Product</t>
  </si>
  <si>
    <t>Segregated Fund Identifiation Number (SFIN)</t>
  </si>
  <si>
    <t>Name of the Fund</t>
  </si>
  <si>
    <t>Life / Group Policy Admin System</t>
  </si>
  <si>
    <r>
      <t>Opening Unit Capital (as at the start of the  day) 
(</t>
    </r>
    <r>
      <rPr>
        <b/>
        <sz val="10"/>
        <rFont val="Calibri"/>
        <family val="2"/>
      </rPr>
      <t>Amount in Rs)</t>
    </r>
  </si>
  <si>
    <r>
      <t xml:space="preserve">Opening Units (as of the start of the day) 
(Number of </t>
    </r>
    <r>
      <rPr>
        <b/>
        <sz val="10"/>
        <rFont val="Calibri"/>
        <family val="2"/>
      </rPr>
      <t>Units)</t>
    </r>
  </si>
  <si>
    <r>
      <t>Net Amount collected or redeemed (net of  charges) for the day
(</t>
    </r>
    <r>
      <rPr>
        <b/>
        <sz val="10"/>
        <rFont val="Calibri"/>
        <family val="2"/>
      </rPr>
      <t>Amount in Rs)</t>
    </r>
  </si>
  <si>
    <r>
      <t xml:space="preserve">Net units allotted or redeemed for the day 
(Number of </t>
    </r>
    <r>
      <rPr>
        <b/>
        <sz val="10"/>
        <rFont val="Calibri"/>
        <family val="2"/>
      </rPr>
      <t>Units)</t>
    </r>
  </si>
  <si>
    <r>
      <t>Closing unit capital (as at the end of the day) 
(</t>
    </r>
    <r>
      <rPr>
        <b/>
        <sz val="10"/>
        <rFont val="Calibri"/>
        <family val="2"/>
      </rPr>
      <t>Amount in Rs)</t>
    </r>
  </si>
  <si>
    <r>
      <t xml:space="preserve">Closing units (as at the end of the day) 
(Number of </t>
    </r>
    <r>
      <rPr>
        <b/>
        <sz val="10"/>
        <rFont val="Calibri"/>
        <family val="2"/>
      </rPr>
      <t>Units)</t>
    </r>
  </si>
  <si>
    <t>(a)</t>
  </si>
  <si>
    <t>(b)</t>
  </si>
  <si>
    <t>(c)</t>
  </si>
  <si>
    <t>(d)</t>
  </si>
  <si>
    <t>(e) = (a) + (c)</t>
  </si>
  <si>
    <t>(f) = (b) + (d)</t>
  </si>
  <si>
    <t>140L023V01</t>
  </si>
  <si>
    <t>DLF Pramerica Ezee Wealth +</t>
  </si>
  <si>
    <t>ULIF00127/08/08FIXEDIFUND140</t>
  </si>
  <si>
    <t>Debt Fund</t>
  </si>
  <si>
    <t>140L009V01</t>
  </si>
  <si>
    <t>DLF Pramerica Future Idols</t>
  </si>
  <si>
    <t>140L016V01</t>
  </si>
  <si>
    <t>DLF Pramerica Future Idols+</t>
  </si>
  <si>
    <t>140L002V02</t>
  </si>
  <si>
    <t>DLF Pramerica Super Wealth Plus_Regular Premium</t>
  </si>
  <si>
    <t>140L015V01</t>
  </si>
  <si>
    <t>DLF Pramerica Super Wealth Plus_Single Premium</t>
  </si>
  <si>
    <t>140L004V01</t>
  </si>
  <si>
    <t>DLF Pramerica Vishal Child Educare++</t>
  </si>
  <si>
    <t>140L019V01</t>
  </si>
  <si>
    <t>DLF Pramerica Vishal Super Wealth Builder++</t>
  </si>
  <si>
    <t>140L018V01</t>
  </si>
  <si>
    <t>DLF Pramerica Vishal Super child Educare++</t>
  </si>
  <si>
    <t>140L003V01</t>
  </si>
  <si>
    <t>DLF Pramerica Vishal Wealth Builder++</t>
  </si>
  <si>
    <t>140L022V01</t>
  </si>
  <si>
    <t>DLF Pramerica Wealth + Premier</t>
  </si>
  <si>
    <t>140L002V01</t>
  </si>
  <si>
    <t>DLF Pramerica Wealth+</t>
  </si>
  <si>
    <t>140L025V01</t>
  </si>
  <si>
    <t>DLF Pramerica Wealth+ Ace</t>
  </si>
  <si>
    <t>Sub total</t>
  </si>
  <si>
    <t>ULIF00227/08/08BALANCFUND140</t>
  </si>
  <si>
    <t>Balance Fund</t>
  </si>
  <si>
    <t>140L010V01</t>
  </si>
  <si>
    <t>DLF Pramerica Tatkaal Suraksha</t>
  </si>
  <si>
    <t>140L017V01</t>
  </si>
  <si>
    <t>DLF Pramerica Tatkaal Suraksha+</t>
  </si>
  <si>
    <t>ULIF00327/08/08GROWTHFUND140</t>
  </si>
  <si>
    <t>Growth Fund</t>
  </si>
  <si>
    <t>ULIF00427/08/08LARCAPFUND140</t>
  </si>
  <si>
    <t>Large Cap Equity Fund</t>
  </si>
  <si>
    <t>140L005V01</t>
  </si>
  <si>
    <t>DLF Pramerica Golden Age</t>
  </si>
  <si>
    <t>ULIF00509/02/09PENDEBFUND140</t>
  </si>
  <si>
    <t>Pension Debt Fund</t>
  </si>
  <si>
    <t>140L013V01</t>
  </si>
  <si>
    <t>DLF Pramerica Golden Age+_Regular Premium</t>
  </si>
  <si>
    <t>140L014V01</t>
  </si>
  <si>
    <t>DLF Pramerica Golden Age+_Single Premium</t>
  </si>
  <si>
    <t>ULIF00609/02/09PENBALFUND140</t>
  </si>
  <si>
    <t>Pension Balance Fund</t>
  </si>
  <si>
    <t>ULIF00709/02/09PENGROFUND140</t>
  </si>
  <si>
    <t>Pension Growth Fund</t>
  </si>
  <si>
    <t>ULIF00809/02/09PENDYEFUND140</t>
  </si>
  <si>
    <t>Pension Dynamic Equity Fund</t>
  </si>
  <si>
    <t>ULIF00920/01/11LIQUIDFUND140</t>
  </si>
  <si>
    <t>Liquid Fund</t>
  </si>
  <si>
    <t>ULIF01024/02/11DISCONFUND140</t>
  </si>
  <si>
    <t>Discontinued Policy Fund</t>
  </si>
  <si>
    <t>Total</t>
  </si>
  <si>
    <t>Investment Management System</t>
  </si>
  <si>
    <t>SFIN</t>
  </si>
  <si>
    <r>
      <t xml:space="preserve">Opening fund </t>
    </r>
    <r>
      <rPr>
        <b/>
        <sz val="10"/>
        <rFont val="Calibri"/>
        <family val="2"/>
      </rPr>
      <t>Value (as at the start of the day)</t>
    </r>
  </si>
  <si>
    <r>
      <t xml:space="preserve">Opening units (as at the start of the day) 
(Number of </t>
    </r>
    <r>
      <rPr>
        <b/>
        <sz val="10"/>
        <rFont val="Calibri"/>
        <family val="2"/>
      </rPr>
      <t>Units)</t>
    </r>
  </si>
  <si>
    <r>
      <t xml:space="preserve">Addittional fund </t>
    </r>
    <r>
      <rPr>
        <b/>
        <sz val="10"/>
        <rFont val="Calibri"/>
        <family val="2"/>
      </rPr>
      <t>Value created or redeemed for the day</t>
    </r>
  </si>
  <si>
    <r>
      <t xml:space="preserve">Addittional </t>
    </r>
    <r>
      <rPr>
        <b/>
        <sz val="10"/>
        <rFont val="Calibri"/>
        <family val="2"/>
      </rPr>
      <t>Units created or redeemed for the day</t>
    </r>
  </si>
  <si>
    <t>Investment income for the day (including unrealised gain/loss)</t>
  </si>
  <si>
    <t>FMC charges deducted for the day</t>
  </si>
  <si>
    <r>
      <t xml:space="preserve">Closing fund </t>
    </r>
    <r>
      <rPr>
        <b/>
        <sz val="10"/>
        <rFont val="Calibri"/>
        <family val="2"/>
      </rPr>
      <t>Value (as at the end of the day)</t>
    </r>
  </si>
  <si>
    <r>
      <t xml:space="preserve">Closing </t>
    </r>
    <r>
      <rPr>
        <b/>
        <sz val="10"/>
        <rFont val="Calibri"/>
        <family val="2"/>
      </rPr>
      <t>Units (as at the end of the day) 
(Number of units)</t>
    </r>
  </si>
  <si>
    <r>
      <t xml:space="preserve">NAV per </t>
    </r>
    <r>
      <rPr>
        <b/>
        <sz val="10"/>
        <rFont val="Calibri"/>
        <family val="2"/>
      </rPr>
      <t>Unit declared</t>
    </r>
  </si>
  <si>
    <t>(g)</t>
  </si>
  <si>
    <t>(h)</t>
  </si>
  <si>
    <t>(i)</t>
  </si>
  <si>
    <t>(j)</t>
  </si>
  <si>
    <t>(k)</t>
  </si>
  <si>
    <t>(l)</t>
  </si>
  <si>
    <t>(m) = (g)+(i)+(k)-(l)</t>
  </si>
  <si>
    <t>(n) = (h) + (j)</t>
  </si>
  <si>
    <t>(o) = (m) / (n)</t>
  </si>
  <si>
    <t>ULIF00227/08/08BALANCFUND14</t>
  </si>
  <si>
    <t>Large Cap Fund</t>
  </si>
  <si>
    <t>Pension Dyanmic Fund</t>
  </si>
  <si>
    <t>NOTES:</t>
  </si>
  <si>
    <t>Opening units as per Life / Group Policy Admin System of previous NAV day [refer (b)] shall reconcile with Opening Units as per Investment Management System [refer (h)]</t>
  </si>
  <si>
    <t>Addittional fund or Units created or redeemed for the day in Investment Management System [refer (i) and (j)] shall reconcile with Net Amount or Units collected or redeemed as per Life / Group Policy Admin System [refer (c) and (d)]</t>
  </si>
  <si>
    <t>Closing units as per Life / Group Policy Admin System of previous NAV day [refer (f)] shall reconcile with Closing Units as per Investment Management System [refer (n)]</t>
  </si>
  <si>
    <t>NAV per unit declared [refer (O)] must reconcile with NAV per unit uploaded on Life Insurance council's website</t>
  </si>
  <si>
    <t>The unit movements of day "T" in Life/Group Admin System shall flow into Investment Management System with a maximum time lag of 1 working day i.e T+1</t>
  </si>
  <si>
    <t>DAILY RECONCILIATION OF ULIP PORTFOLIO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</si>
</sst>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d\-mmm\-yy;@"/>
    <numFmt numFmtId="165" formatCode="_(* #,##0.0000_);_(* \(#,##0.00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3" fontId="3" fillId="0" borderId="3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2" xfId="14"/>
    <cellStyle name="Normal" xfId="0" builtinId="0"/>
    <cellStyle name="Normal 2" xfId="15"/>
    <cellStyle name="Note 2" xfId="16"/>
    <cellStyle name="Note 3" xfId="17"/>
    <cellStyle name="Note 4" xfId="18"/>
    <cellStyle name="Percent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DA-F&amp;I-CIR-INV-067-04-2013%20-%20IRDA%20(Inv)%20(5th%20Amnt)%20Reg,%202013%20-%20UIN%20Vs%20SFIN%20Reco%20-%20Anx%20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"/>
      <sheetName val="Recon"/>
      <sheetName val="NAV report"/>
      <sheetName val="Unit Recon-OPG"/>
      <sheetName val="Unit Recon-CLS"/>
    </sheetNames>
    <sheetDataSet>
      <sheetData sheetId="0"/>
      <sheetData sheetId="1"/>
      <sheetData sheetId="2"/>
      <sheetData sheetId="3">
        <row r="24">
          <cell r="C24">
            <v>137233202.89000002</v>
          </cell>
        </row>
        <row r="25">
          <cell r="C25">
            <v>9879377.2762000002</v>
          </cell>
          <cell r="D25">
            <v>158377.06699999981</v>
          </cell>
        </row>
        <row r="29">
          <cell r="D29">
            <v>2200000</v>
          </cell>
        </row>
        <row r="62">
          <cell r="C62">
            <v>363776981.49000001</v>
          </cell>
        </row>
        <row r="63">
          <cell r="C63">
            <v>23597474.198800001</v>
          </cell>
          <cell r="D63">
            <v>-6486.8091000020504</v>
          </cell>
        </row>
        <row r="67">
          <cell r="D67">
            <v>-100000</v>
          </cell>
        </row>
        <row r="101">
          <cell r="C101">
            <v>351641033.02999991</v>
          </cell>
        </row>
        <row r="102">
          <cell r="C102">
            <v>22020259.007300001</v>
          </cell>
          <cell r="D102">
            <v>-68883.461699999869</v>
          </cell>
        </row>
        <row r="106">
          <cell r="D106">
            <v>-1100000</v>
          </cell>
        </row>
        <row r="138">
          <cell r="C138">
            <v>700582651.12999988</v>
          </cell>
        </row>
        <row r="139">
          <cell r="C139">
            <v>41917925.9058</v>
          </cell>
          <cell r="D139">
            <v>-35899.767899997532</v>
          </cell>
        </row>
        <row r="143">
          <cell r="D143">
            <v>-600000</v>
          </cell>
        </row>
        <row r="171">
          <cell r="C171">
            <v>52182402.140000001</v>
          </cell>
        </row>
        <row r="172">
          <cell r="C172">
            <v>4025082.2746000001</v>
          </cell>
          <cell r="D172">
            <v>-7713.4901000000536</v>
          </cell>
        </row>
        <row r="176">
          <cell r="D176">
            <v>-100000</v>
          </cell>
        </row>
        <row r="209">
          <cell r="C209">
            <v>36290746.530000001</v>
          </cell>
        </row>
        <row r="210">
          <cell r="C210">
            <v>2388353.1124</v>
          </cell>
          <cell r="D210">
            <v>0</v>
          </cell>
        </row>
        <row r="214">
          <cell r="D214">
            <v>0</v>
          </cell>
        </row>
        <row r="248">
          <cell r="C248">
            <v>73700148.820000008</v>
          </cell>
        </row>
        <row r="249">
          <cell r="C249">
            <v>3906214.1493000002</v>
          </cell>
          <cell r="D249">
            <v>0</v>
          </cell>
        </row>
        <row r="253">
          <cell r="D253">
            <v>0</v>
          </cell>
        </row>
        <row r="285">
          <cell r="C285">
            <v>295991948.93000001</v>
          </cell>
        </row>
        <row r="286">
          <cell r="C286">
            <v>14856823.004899999</v>
          </cell>
          <cell r="D286">
            <v>-25096.621999999508</v>
          </cell>
        </row>
        <row r="290">
          <cell r="D290">
            <v>-500000</v>
          </cell>
        </row>
        <row r="312">
          <cell r="C312">
            <v>4780538.5999999996</v>
          </cell>
        </row>
        <row r="313">
          <cell r="C313">
            <v>397931.19170000002</v>
          </cell>
          <cell r="D313">
            <v>0</v>
          </cell>
        </row>
        <row r="317">
          <cell r="D317">
            <v>0</v>
          </cell>
        </row>
        <row r="344">
          <cell r="C344">
            <v>187766410.98000002</v>
          </cell>
        </row>
        <row r="345">
          <cell r="C345">
            <v>15279867.162799999</v>
          </cell>
          <cell r="D345">
            <v>0</v>
          </cell>
        </row>
        <row r="349">
          <cell r="D349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view="pageBreakPreview" topLeftCell="C91" zoomScale="80" zoomScaleNormal="80" zoomScaleSheetLayoutView="80" workbookViewId="0">
      <selection activeCell="E106" sqref="E106"/>
    </sheetView>
  </sheetViews>
  <sheetFormatPr defaultRowHeight="20.100000000000001" customHeight="1"/>
  <cols>
    <col min="1" max="1" width="41" style="3" bestFit="1" customWidth="1"/>
    <col min="2" max="2" width="46.5703125" style="3" customWidth="1"/>
    <col min="3" max="10" width="20.7109375" style="3" customWidth="1"/>
    <col min="11" max="11" width="15.5703125" style="3" customWidth="1"/>
    <col min="12" max="16384" width="9.140625" style="3"/>
  </cols>
  <sheetData>
    <row r="1" spans="1:10" ht="20.100000000000001" customHeight="1">
      <c r="A1" s="1" t="s">
        <v>0</v>
      </c>
      <c r="B1" s="2"/>
      <c r="C1" s="2" t="s">
        <v>1</v>
      </c>
      <c r="D1" s="2"/>
      <c r="J1" s="4" t="s">
        <v>2</v>
      </c>
    </row>
    <row r="2" spans="1:10" ht="20.100000000000001" customHeight="1">
      <c r="A2" s="1" t="s">
        <v>3</v>
      </c>
      <c r="B2" s="2"/>
      <c r="C2" s="1">
        <v>140</v>
      </c>
      <c r="D2" s="1"/>
      <c r="I2" s="5" t="s">
        <v>4</v>
      </c>
      <c r="J2" s="6">
        <v>41569</v>
      </c>
    </row>
    <row r="3" spans="1:10" ht="20.100000000000001" customHeight="1">
      <c r="A3" s="1" t="s">
        <v>107</v>
      </c>
      <c r="B3" s="2"/>
      <c r="C3" s="2"/>
      <c r="D3" s="7"/>
      <c r="E3" s="2"/>
    </row>
    <row r="5" spans="1:10" s="12" customFormat="1" ht="20.100000000000001" customHeight="1">
      <c r="A5" s="8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10"/>
      <c r="G5" s="10"/>
      <c r="H5" s="10"/>
      <c r="I5" s="10"/>
      <c r="J5" s="11"/>
    </row>
    <row r="6" spans="1:10" s="12" customFormat="1" ht="66" customHeight="1">
      <c r="A6" s="13"/>
      <c r="B6" s="13"/>
      <c r="C6" s="13"/>
      <c r="D6" s="13"/>
      <c r="E6" s="14" t="s">
        <v>10</v>
      </c>
      <c r="F6" s="14" t="s">
        <v>11</v>
      </c>
      <c r="G6" s="15" t="s">
        <v>12</v>
      </c>
      <c r="H6" s="15" t="s">
        <v>13</v>
      </c>
      <c r="I6" s="14" t="s">
        <v>14</v>
      </c>
      <c r="J6" s="14" t="s">
        <v>15</v>
      </c>
    </row>
    <row r="7" spans="1:10" s="12" customFormat="1" ht="20.25" customHeight="1">
      <c r="A7" s="16"/>
      <c r="B7" s="16"/>
      <c r="C7" s="16"/>
      <c r="D7" s="16"/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</row>
    <row r="8" spans="1:10" ht="20.100000000000001" customHeight="1">
      <c r="A8" s="18" t="s">
        <v>22</v>
      </c>
      <c r="B8" s="19" t="s">
        <v>23</v>
      </c>
      <c r="C8" s="20" t="s">
        <v>24</v>
      </c>
      <c r="D8" s="21" t="s">
        <v>25</v>
      </c>
      <c r="E8" s="22">
        <v>13904888.359999999</v>
      </c>
      <c r="F8" s="22">
        <v>1071175.1505</v>
      </c>
      <c r="G8" s="22">
        <v>-46225.68</v>
      </c>
      <c r="H8" s="22">
        <v>-3320.9211399999999</v>
      </c>
      <c r="I8" s="22">
        <v>13858662.68</v>
      </c>
      <c r="J8" s="22">
        <v>1067854.22936</v>
      </c>
    </row>
    <row r="9" spans="1:10" ht="20.100000000000001" customHeight="1">
      <c r="A9" s="18" t="s">
        <v>26</v>
      </c>
      <c r="B9" s="19" t="s">
        <v>27</v>
      </c>
      <c r="C9" s="23"/>
      <c r="D9" s="24"/>
      <c r="E9" s="22">
        <v>2829597.75</v>
      </c>
      <c r="F9" s="22">
        <v>232341.97818000001</v>
      </c>
      <c r="G9" s="22">
        <v>-431.78</v>
      </c>
      <c r="H9" s="22">
        <v>-31.08173</v>
      </c>
      <c r="I9" s="22">
        <v>2829165.97</v>
      </c>
      <c r="J9" s="22">
        <v>232310.89645</v>
      </c>
    </row>
    <row r="10" spans="1:10" ht="20.100000000000001" customHeight="1">
      <c r="A10" s="18" t="s">
        <v>28</v>
      </c>
      <c r="B10" s="19" t="s">
        <v>29</v>
      </c>
      <c r="C10" s="23"/>
      <c r="D10" s="24"/>
      <c r="E10" s="22">
        <v>2665511</v>
      </c>
      <c r="F10" s="22">
        <v>211462.10621</v>
      </c>
      <c r="G10" s="22"/>
      <c r="H10" s="22"/>
      <c r="I10" s="22">
        <v>2665511</v>
      </c>
      <c r="J10" s="22">
        <v>211462.10621</v>
      </c>
    </row>
    <row r="11" spans="1:10" ht="20.100000000000001" customHeight="1">
      <c r="A11" s="18" t="s">
        <v>30</v>
      </c>
      <c r="B11" s="19" t="s">
        <v>31</v>
      </c>
      <c r="C11" s="23"/>
      <c r="D11" s="24"/>
      <c r="E11" s="22">
        <v>15289275.949999999</v>
      </c>
      <c r="F11" s="22">
        <v>1184776.38781</v>
      </c>
      <c r="G11" s="22">
        <v>132.01</v>
      </c>
      <c r="H11" s="22">
        <v>9.5018700000000003</v>
      </c>
      <c r="I11" s="22">
        <v>15289407.960000001</v>
      </c>
      <c r="J11" s="22">
        <v>1184785.88968</v>
      </c>
    </row>
    <row r="12" spans="1:10" ht="20.100000000000001" customHeight="1">
      <c r="A12" s="18" t="s">
        <v>32</v>
      </c>
      <c r="B12" s="19" t="s">
        <v>33</v>
      </c>
      <c r="C12" s="23"/>
      <c r="D12" s="24"/>
      <c r="E12" s="22">
        <v>108724.47</v>
      </c>
      <c r="F12" s="22">
        <v>17717.526269999998</v>
      </c>
      <c r="G12" s="22"/>
      <c r="H12" s="22"/>
      <c r="I12" s="22">
        <v>108724.47</v>
      </c>
      <c r="J12" s="22">
        <v>17717.526269999998</v>
      </c>
    </row>
    <row r="13" spans="1:10" ht="20.100000000000001" customHeight="1">
      <c r="A13" s="18" t="s">
        <v>34</v>
      </c>
      <c r="B13" s="19" t="s">
        <v>35</v>
      </c>
      <c r="C13" s="23"/>
      <c r="D13" s="24"/>
      <c r="E13" s="22">
        <v>230189.95</v>
      </c>
      <c r="F13" s="22">
        <v>20569.62456</v>
      </c>
      <c r="G13" s="22"/>
      <c r="H13" s="22"/>
      <c r="I13" s="22">
        <v>230189.95</v>
      </c>
      <c r="J13" s="22">
        <v>20569.62456</v>
      </c>
    </row>
    <row r="14" spans="1:10" ht="20.100000000000001" customHeight="1">
      <c r="A14" s="18" t="s">
        <v>36</v>
      </c>
      <c r="B14" s="19" t="s">
        <v>37</v>
      </c>
      <c r="C14" s="23"/>
      <c r="D14" s="24"/>
      <c r="E14" s="22">
        <v>26935.49</v>
      </c>
      <c r="F14" s="22">
        <v>1858.92228</v>
      </c>
      <c r="G14" s="22"/>
      <c r="H14" s="22"/>
      <c r="I14" s="22">
        <v>26935.49</v>
      </c>
      <c r="J14" s="22">
        <v>1858.92228</v>
      </c>
    </row>
    <row r="15" spans="1:10" ht="20.100000000000001" customHeight="1">
      <c r="A15" s="18" t="s">
        <v>38</v>
      </c>
      <c r="B15" s="19" t="s">
        <v>39</v>
      </c>
      <c r="C15" s="23"/>
      <c r="D15" s="24"/>
      <c r="E15" s="22">
        <v>44552.480000000003</v>
      </c>
      <c r="F15" s="22">
        <v>3510.9322900000002</v>
      </c>
      <c r="G15" s="22">
        <v>-180.51</v>
      </c>
      <c r="H15" s="22">
        <v>-12.99347</v>
      </c>
      <c r="I15" s="22">
        <v>44371.97</v>
      </c>
      <c r="J15" s="22">
        <v>3497.9388199999999</v>
      </c>
    </row>
    <row r="16" spans="1:10" ht="20.100000000000001" customHeight="1">
      <c r="A16" s="18" t="s">
        <v>40</v>
      </c>
      <c r="B16" s="19" t="s">
        <v>41</v>
      </c>
      <c r="C16" s="23"/>
      <c r="D16" s="24"/>
      <c r="E16" s="22">
        <v>210871.06</v>
      </c>
      <c r="F16" s="22">
        <v>17499.56755</v>
      </c>
      <c r="G16" s="22"/>
      <c r="H16" s="22"/>
      <c r="I16" s="22">
        <v>210871.06</v>
      </c>
      <c r="J16" s="22">
        <v>17499.56755</v>
      </c>
    </row>
    <row r="17" spans="1:10" ht="20.100000000000001" customHeight="1">
      <c r="A17" s="18" t="s">
        <v>42</v>
      </c>
      <c r="B17" s="19" t="s">
        <v>43</v>
      </c>
      <c r="C17" s="23"/>
      <c r="D17" s="24"/>
      <c r="E17" s="22">
        <v>40065415.140000001</v>
      </c>
      <c r="F17" s="22">
        <v>3090059.6558699999</v>
      </c>
      <c r="G17" s="22">
        <v>106374.83</v>
      </c>
      <c r="H17" s="22">
        <v>7657.3272699999998</v>
      </c>
      <c r="I17" s="22">
        <v>40171789.969999999</v>
      </c>
      <c r="J17" s="22">
        <v>3097716.9831400001</v>
      </c>
    </row>
    <row r="18" spans="1:10" ht="20.100000000000001" customHeight="1">
      <c r="A18" s="18" t="s">
        <v>44</v>
      </c>
      <c r="B18" s="19" t="s">
        <v>45</v>
      </c>
      <c r="C18" s="23"/>
      <c r="D18" s="24"/>
      <c r="E18" s="22">
        <v>22867865.109999999</v>
      </c>
      <c r="F18" s="22">
        <v>1936158.8804899999</v>
      </c>
      <c r="G18" s="22">
        <v>1591.05</v>
      </c>
      <c r="H18" s="22">
        <v>114.53243999999999</v>
      </c>
      <c r="I18" s="22">
        <v>22869456.16</v>
      </c>
      <c r="J18" s="22">
        <v>1936273.4129300001</v>
      </c>
    </row>
    <row r="19" spans="1:10" ht="20.100000000000001" customHeight="1">
      <c r="A19" s="18" t="s">
        <v>46</v>
      </c>
      <c r="B19" s="19" t="s">
        <v>47</v>
      </c>
      <c r="C19" s="25"/>
      <c r="D19" s="26"/>
      <c r="E19" s="22">
        <v>26629921.120000001</v>
      </c>
      <c r="F19" s="22">
        <v>2072708.1352899999</v>
      </c>
      <c r="G19" s="22">
        <v>-808.63</v>
      </c>
      <c r="H19" s="22">
        <v>-58.210850000000001</v>
      </c>
      <c r="I19" s="22">
        <v>26629112.489999998</v>
      </c>
      <c r="J19" s="22">
        <v>2072649.92444</v>
      </c>
    </row>
    <row r="20" spans="1:10" ht="20.100000000000001" customHeight="1">
      <c r="A20" s="18"/>
      <c r="B20" s="18"/>
      <c r="C20" s="27"/>
      <c r="D20" s="28" t="s">
        <v>48</v>
      </c>
      <c r="E20" s="29">
        <v>124873747.88000001</v>
      </c>
      <c r="F20" s="29">
        <v>9859838.8673</v>
      </c>
      <c r="G20" s="29">
        <v>60451.290000000008</v>
      </c>
      <c r="H20" s="29">
        <v>4358.1543899999997</v>
      </c>
      <c r="I20" s="29">
        <v>124934199.17</v>
      </c>
      <c r="J20" s="29">
        <v>9864197.0216899998</v>
      </c>
    </row>
    <row r="21" spans="1:10" ht="20.100000000000001" customHeight="1">
      <c r="A21" s="18" t="s">
        <v>22</v>
      </c>
      <c r="B21" s="19" t="s">
        <v>23</v>
      </c>
      <c r="C21" s="20" t="s">
        <v>49</v>
      </c>
      <c r="D21" s="30" t="s">
        <v>50</v>
      </c>
      <c r="E21" s="22">
        <v>18845481.82</v>
      </c>
      <c r="F21" s="22">
        <v>1336928.56956</v>
      </c>
      <c r="G21" s="22">
        <v>33976.730000000003</v>
      </c>
      <c r="H21" s="22">
        <v>2204.1026700000002</v>
      </c>
      <c r="I21" s="22">
        <v>18879458.550000001</v>
      </c>
      <c r="J21" s="22">
        <v>1339132.6722299999</v>
      </c>
    </row>
    <row r="22" spans="1:10" ht="20.100000000000001" customHeight="1">
      <c r="A22" s="18" t="s">
        <v>26</v>
      </c>
      <c r="B22" s="19" t="s">
        <v>27</v>
      </c>
      <c r="C22" s="23"/>
      <c r="D22" s="30"/>
      <c r="E22" s="22">
        <v>3907882.98</v>
      </c>
      <c r="F22" s="22">
        <v>292873.13034999999</v>
      </c>
      <c r="G22" s="22"/>
      <c r="H22" s="22"/>
      <c r="I22" s="22">
        <v>3907882.98</v>
      </c>
      <c r="J22" s="22">
        <v>292873.13034999999</v>
      </c>
    </row>
    <row r="23" spans="1:10" ht="20.100000000000001" customHeight="1">
      <c r="A23" s="18" t="s">
        <v>28</v>
      </c>
      <c r="B23" s="19" t="s">
        <v>29</v>
      </c>
      <c r="C23" s="23"/>
      <c r="D23" s="30"/>
      <c r="E23" s="22">
        <v>6750416.75</v>
      </c>
      <c r="F23" s="22">
        <v>490075.78963000001</v>
      </c>
      <c r="G23" s="22">
        <v>-547.33000000000004</v>
      </c>
      <c r="H23" s="22">
        <v>-35.504919999999998</v>
      </c>
      <c r="I23" s="22">
        <v>6749869.4199999999</v>
      </c>
      <c r="J23" s="22">
        <v>490040.28470999998</v>
      </c>
    </row>
    <row r="24" spans="1:10" ht="20.100000000000001" customHeight="1">
      <c r="A24" s="18" t="s">
        <v>30</v>
      </c>
      <c r="B24" s="19" t="s">
        <v>31</v>
      </c>
      <c r="C24" s="23"/>
      <c r="D24" s="30"/>
      <c r="E24" s="22">
        <v>22999424.379999999</v>
      </c>
      <c r="F24" s="22">
        <v>1692242.45172</v>
      </c>
      <c r="G24" s="22">
        <v>-1177.6099999999999</v>
      </c>
      <c r="H24" s="22">
        <v>-76.392979999999994</v>
      </c>
      <c r="I24" s="22">
        <v>22998246.77</v>
      </c>
      <c r="J24" s="22">
        <v>1692166.05874</v>
      </c>
    </row>
    <row r="25" spans="1:10" ht="20.100000000000001" customHeight="1">
      <c r="A25" s="18" t="s">
        <v>32</v>
      </c>
      <c r="B25" s="19" t="s">
        <v>33</v>
      </c>
      <c r="C25" s="23"/>
      <c r="D25" s="30"/>
      <c r="E25" s="22">
        <v>333159.32</v>
      </c>
      <c r="F25" s="22">
        <v>30839.257890000001</v>
      </c>
      <c r="G25" s="22"/>
      <c r="H25" s="22"/>
      <c r="I25" s="22">
        <v>333159.32</v>
      </c>
      <c r="J25" s="22">
        <v>30839.257890000001</v>
      </c>
    </row>
    <row r="26" spans="1:10" ht="20.100000000000001" customHeight="1">
      <c r="A26" s="18" t="s">
        <v>51</v>
      </c>
      <c r="B26" s="19" t="s">
        <v>52</v>
      </c>
      <c r="C26" s="23"/>
      <c r="D26" s="30"/>
      <c r="E26" s="22">
        <v>25756020.289999999</v>
      </c>
      <c r="F26" s="22">
        <v>2010182.99095</v>
      </c>
      <c r="G26" s="22">
        <v>4485.71</v>
      </c>
      <c r="H26" s="22">
        <v>290.99207000000001</v>
      </c>
      <c r="I26" s="22">
        <v>25760506</v>
      </c>
      <c r="J26" s="22">
        <v>2010473.9830199999</v>
      </c>
    </row>
    <row r="27" spans="1:10" ht="20.100000000000001" customHeight="1">
      <c r="A27" s="18" t="s">
        <v>53</v>
      </c>
      <c r="B27" s="19" t="s">
        <v>54</v>
      </c>
      <c r="C27" s="23"/>
      <c r="D27" s="30"/>
      <c r="E27" s="22">
        <v>167980607.94999999</v>
      </c>
      <c r="F27" s="22">
        <v>12490669.033290001</v>
      </c>
      <c r="G27" s="22">
        <v>42156.77</v>
      </c>
      <c r="H27" s="22">
        <v>2734.7432600000002</v>
      </c>
      <c r="I27" s="22">
        <v>168022764.72</v>
      </c>
      <c r="J27" s="22">
        <v>12493403.776550001</v>
      </c>
    </row>
    <row r="28" spans="1:10" ht="20.100000000000001" customHeight="1">
      <c r="A28" s="18" t="s">
        <v>34</v>
      </c>
      <c r="B28" s="19" t="s">
        <v>35</v>
      </c>
      <c r="C28" s="23"/>
      <c r="D28" s="30"/>
      <c r="E28" s="22">
        <v>299825.59000000003</v>
      </c>
      <c r="F28" s="22">
        <v>24409.427680000001</v>
      </c>
      <c r="G28" s="22">
        <v>-90.21</v>
      </c>
      <c r="H28" s="22">
        <v>-5.8526199999999999</v>
      </c>
      <c r="I28" s="22">
        <v>299735.38</v>
      </c>
      <c r="J28" s="22">
        <v>24403.575059999999</v>
      </c>
    </row>
    <row r="29" spans="1:10" ht="20.100000000000001" customHeight="1">
      <c r="A29" s="18" t="s">
        <v>36</v>
      </c>
      <c r="B29" s="19" t="s">
        <v>37</v>
      </c>
      <c r="C29" s="23"/>
      <c r="D29" s="30"/>
      <c r="E29" s="22">
        <v>52268.7</v>
      </c>
      <c r="F29" s="22">
        <v>3804.5189799999998</v>
      </c>
      <c r="G29" s="22"/>
      <c r="H29" s="22"/>
      <c r="I29" s="22">
        <v>52268.7</v>
      </c>
      <c r="J29" s="22">
        <v>3804.5189799999998</v>
      </c>
    </row>
    <row r="30" spans="1:10" ht="20.100000000000001" customHeight="1">
      <c r="A30" s="18" t="s">
        <v>38</v>
      </c>
      <c r="B30" s="19" t="s">
        <v>39</v>
      </c>
      <c r="C30" s="23"/>
      <c r="D30" s="30"/>
      <c r="E30" s="22">
        <v>350291.57</v>
      </c>
      <c r="F30" s="22">
        <v>26221.235949999998</v>
      </c>
      <c r="G30" s="22">
        <v>437.39</v>
      </c>
      <c r="H30" s="22">
        <v>28.373940000000001</v>
      </c>
      <c r="I30" s="22">
        <v>350728.96000000002</v>
      </c>
      <c r="J30" s="22">
        <v>26249.60989</v>
      </c>
    </row>
    <row r="31" spans="1:10" ht="20.100000000000001" customHeight="1">
      <c r="A31" s="18" t="s">
        <v>40</v>
      </c>
      <c r="B31" s="19" t="s">
        <v>41</v>
      </c>
      <c r="C31" s="23"/>
      <c r="D31" s="30"/>
      <c r="E31" s="22">
        <v>521711.38</v>
      </c>
      <c r="F31" s="22">
        <v>41214.167289999998</v>
      </c>
      <c r="G31" s="22">
        <v>-91.05</v>
      </c>
      <c r="H31" s="22">
        <v>-5.9066400000000003</v>
      </c>
      <c r="I31" s="22">
        <v>521620.33</v>
      </c>
      <c r="J31" s="22">
        <v>41208.260649999997</v>
      </c>
    </row>
    <row r="32" spans="1:10" ht="20.100000000000001" customHeight="1">
      <c r="A32" s="18" t="s">
        <v>42</v>
      </c>
      <c r="B32" s="19" t="s">
        <v>43</v>
      </c>
      <c r="C32" s="23"/>
      <c r="D32" s="30"/>
      <c r="E32" s="22">
        <v>29583541.920000002</v>
      </c>
      <c r="F32" s="22">
        <v>2109433.7173000001</v>
      </c>
      <c r="G32" s="22">
        <v>-143106.12</v>
      </c>
      <c r="H32" s="22">
        <v>-9283.4421999999995</v>
      </c>
      <c r="I32" s="22">
        <v>29440435.800000001</v>
      </c>
      <c r="J32" s="22">
        <v>2100150.2751000002</v>
      </c>
    </row>
    <row r="33" spans="1:10" ht="20.100000000000001" customHeight="1">
      <c r="A33" s="18" t="s">
        <v>44</v>
      </c>
      <c r="B33" s="19" t="s">
        <v>45</v>
      </c>
      <c r="C33" s="23"/>
      <c r="D33" s="30"/>
      <c r="E33" s="22">
        <v>25633281</v>
      </c>
      <c r="F33" s="22">
        <v>1994811.67924</v>
      </c>
      <c r="G33" s="22">
        <v>-1123.93</v>
      </c>
      <c r="H33" s="22">
        <v>-72.912149999999997</v>
      </c>
      <c r="I33" s="22">
        <v>25632157.07</v>
      </c>
      <c r="J33" s="22">
        <v>1994738.76709</v>
      </c>
    </row>
    <row r="34" spans="1:10" ht="20.100000000000001" customHeight="1">
      <c r="A34" s="18" t="s">
        <v>46</v>
      </c>
      <c r="B34" s="19" t="s">
        <v>47</v>
      </c>
      <c r="C34" s="25"/>
      <c r="D34" s="30"/>
      <c r="E34" s="22">
        <v>11162213.93</v>
      </c>
      <c r="F34" s="22">
        <v>819198.16012000002</v>
      </c>
      <c r="G34" s="22">
        <v>469.43</v>
      </c>
      <c r="H34" s="22">
        <v>30.451930000000001</v>
      </c>
      <c r="I34" s="22">
        <v>11162683.359999999</v>
      </c>
      <c r="J34" s="22">
        <v>819228.61205</v>
      </c>
    </row>
    <row r="35" spans="1:10" ht="20.100000000000001" customHeight="1">
      <c r="A35" s="18"/>
      <c r="B35" s="18"/>
      <c r="C35" s="27"/>
      <c r="D35" s="28" t="s">
        <v>48</v>
      </c>
      <c r="E35" s="29">
        <v>314176127.57999998</v>
      </c>
      <c r="F35" s="29">
        <v>23362904.129949998</v>
      </c>
      <c r="G35" s="29">
        <v>-64610.220000000016</v>
      </c>
      <c r="H35" s="29">
        <v>-4191.3476399999981</v>
      </c>
      <c r="I35" s="29">
        <v>314111517.36000001</v>
      </c>
      <c r="J35" s="29">
        <v>23358712.782310002</v>
      </c>
    </row>
    <row r="36" spans="1:10" ht="20.100000000000001" customHeight="1">
      <c r="A36" s="18" t="s">
        <v>22</v>
      </c>
      <c r="B36" s="19" t="s">
        <v>23</v>
      </c>
      <c r="C36" s="20" t="s">
        <v>55</v>
      </c>
      <c r="D36" s="30" t="s">
        <v>56</v>
      </c>
      <c r="E36" s="22">
        <v>43821460.090000004</v>
      </c>
      <c r="F36" s="22">
        <v>3027798.1848200001</v>
      </c>
      <c r="G36" s="22">
        <v>33515.1</v>
      </c>
      <c r="H36" s="22">
        <v>2099.1664599999999</v>
      </c>
      <c r="I36" s="22">
        <v>43854975.189999998</v>
      </c>
      <c r="J36" s="22">
        <v>3029897.3512800001</v>
      </c>
    </row>
    <row r="37" spans="1:10" ht="20.100000000000001" customHeight="1">
      <c r="A37" s="18" t="s">
        <v>26</v>
      </c>
      <c r="B37" s="19" t="s">
        <v>27</v>
      </c>
      <c r="C37" s="23"/>
      <c r="D37" s="30"/>
      <c r="E37" s="22">
        <v>6987427.9800000004</v>
      </c>
      <c r="F37" s="22">
        <v>510077.62783999997</v>
      </c>
      <c r="G37" s="22">
        <v>-401.4</v>
      </c>
      <c r="H37" s="22">
        <v>-25.141310000000001</v>
      </c>
      <c r="I37" s="22">
        <v>6987026.5800000001</v>
      </c>
      <c r="J37" s="22">
        <v>510052.48652999999</v>
      </c>
    </row>
    <row r="38" spans="1:10" ht="20.100000000000001" customHeight="1">
      <c r="A38" s="18" t="s">
        <v>28</v>
      </c>
      <c r="B38" s="19" t="s">
        <v>29</v>
      </c>
      <c r="C38" s="23"/>
      <c r="D38" s="30"/>
      <c r="E38" s="22">
        <v>18165327.780000001</v>
      </c>
      <c r="F38" s="22">
        <v>1289485.87176</v>
      </c>
      <c r="G38" s="22">
        <v>146863.82999999999</v>
      </c>
      <c r="H38" s="22">
        <v>9198.5909699999993</v>
      </c>
      <c r="I38" s="22">
        <v>18312191.609999999</v>
      </c>
      <c r="J38" s="22">
        <v>1298684.46273</v>
      </c>
    </row>
    <row r="39" spans="1:10" ht="20.100000000000001" customHeight="1">
      <c r="A39" s="18" t="s">
        <v>30</v>
      </c>
      <c r="B39" s="19" t="s">
        <v>31</v>
      </c>
      <c r="C39" s="23"/>
      <c r="D39" s="30"/>
      <c r="E39" s="22">
        <v>68492689.739999995</v>
      </c>
      <c r="F39" s="22">
        <v>4955361.5272300001</v>
      </c>
      <c r="G39" s="22">
        <v>1853.45</v>
      </c>
      <c r="H39" s="22">
        <v>116.08454999999999</v>
      </c>
      <c r="I39" s="22">
        <v>68494543.189999998</v>
      </c>
      <c r="J39" s="22">
        <v>4955477.6117799999</v>
      </c>
    </row>
    <row r="40" spans="1:10" ht="20.100000000000001" customHeight="1">
      <c r="A40" s="18" t="s">
        <v>32</v>
      </c>
      <c r="B40" s="19" t="s">
        <v>33</v>
      </c>
      <c r="C40" s="23"/>
      <c r="D40" s="30"/>
      <c r="E40" s="22">
        <v>2119913.9700000002</v>
      </c>
      <c r="F40" s="22">
        <v>165690.21015999999</v>
      </c>
      <c r="G40" s="22">
        <v>-110.76</v>
      </c>
      <c r="H40" s="22">
        <v>-6.93743</v>
      </c>
      <c r="I40" s="22">
        <v>2119803.21</v>
      </c>
      <c r="J40" s="22">
        <v>165683.27273</v>
      </c>
    </row>
    <row r="41" spans="1:10" ht="20.100000000000001" customHeight="1">
      <c r="A41" s="18" t="s">
        <v>34</v>
      </c>
      <c r="B41" s="19" t="s">
        <v>35</v>
      </c>
      <c r="C41" s="23"/>
      <c r="D41" s="30"/>
      <c r="E41" s="22">
        <v>968398.12</v>
      </c>
      <c r="F41" s="22">
        <v>73916.601490000001</v>
      </c>
      <c r="G41" s="22">
        <v>-94.53</v>
      </c>
      <c r="H41" s="22">
        <v>-5.9207299999999998</v>
      </c>
      <c r="I41" s="22">
        <v>968303.59</v>
      </c>
      <c r="J41" s="22">
        <v>73910.680760000003</v>
      </c>
    </row>
    <row r="42" spans="1:10" ht="20.100000000000001" customHeight="1">
      <c r="A42" s="18" t="s">
        <v>36</v>
      </c>
      <c r="B42" s="19" t="s">
        <v>37</v>
      </c>
      <c r="C42" s="23"/>
      <c r="D42" s="30"/>
      <c r="E42" s="22">
        <v>507886.61</v>
      </c>
      <c r="F42" s="22">
        <v>35871.112260000002</v>
      </c>
      <c r="G42" s="22"/>
      <c r="H42" s="22"/>
      <c r="I42" s="22">
        <v>507886.61</v>
      </c>
      <c r="J42" s="22">
        <v>35871.112260000002</v>
      </c>
    </row>
    <row r="43" spans="1:10" ht="20.100000000000001" customHeight="1">
      <c r="A43" s="18" t="s">
        <v>38</v>
      </c>
      <c r="B43" s="19" t="s">
        <v>39</v>
      </c>
      <c r="C43" s="23"/>
      <c r="D43" s="30"/>
      <c r="E43" s="22">
        <v>500172.42</v>
      </c>
      <c r="F43" s="22">
        <v>35799.479720000003</v>
      </c>
      <c r="G43" s="22">
        <v>-277.69</v>
      </c>
      <c r="H43" s="22">
        <v>-17.392869999999998</v>
      </c>
      <c r="I43" s="22">
        <v>499894.73</v>
      </c>
      <c r="J43" s="22">
        <v>35782.08685</v>
      </c>
    </row>
    <row r="44" spans="1:10" ht="20.100000000000001" customHeight="1">
      <c r="A44" s="18" t="s">
        <v>40</v>
      </c>
      <c r="B44" s="19" t="s">
        <v>41</v>
      </c>
      <c r="C44" s="23"/>
      <c r="D44" s="30"/>
      <c r="E44" s="22">
        <v>231150.48</v>
      </c>
      <c r="F44" s="22">
        <v>21381.087049999998</v>
      </c>
      <c r="G44" s="22"/>
      <c r="H44" s="22"/>
      <c r="I44" s="22">
        <v>231150.48</v>
      </c>
      <c r="J44" s="22">
        <v>21381.087049999998</v>
      </c>
    </row>
    <row r="45" spans="1:10" ht="20.100000000000001" customHeight="1">
      <c r="A45" s="18" t="s">
        <v>42</v>
      </c>
      <c r="B45" s="19" t="s">
        <v>43</v>
      </c>
      <c r="C45" s="23"/>
      <c r="D45" s="30"/>
      <c r="E45" s="22">
        <v>61181154.32</v>
      </c>
      <c r="F45" s="22">
        <v>4264350.3776799999</v>
      </c>
      <c r="G45" s="22">
        <v>91994.57</v>
      </c>
      <c r="H45" s="22">
        <v>5761.9409800000003</v>
      </c>
      <c r="I45" s="22">
        <v>61273148.890000001</v>
      </c>
      <c r="J45" s="22">
        <v>4270112.3186600003</v>
      </c>
    </row>
    <row r="46" spans="1:10" ht="20.100000000000001" customHeight="1">
      <c r="A46" s="18" t="s">
        <v>44</v>
      </c>
      <c r="B46" s="19" t="s">
        <v>45</v>
      </c>
      <c r="C46" s="23"/>
      <c r="D46" s="30"/>
      <c r="E46" s="22">
        <v>61440197.119999997</v>
      </c>
      <c r="F46" s="22">
        <v>4774215.5062800003</v>
      </c>
      <c r="G46" s="22">
        <v>11171.37</v>
      </c>
      <c r="H46" s="22">
        <v>699.69763</v>
      </c>
      <c r="I46" s="22">
        <v>61451368.490000002</v>
      </c>
      <c r="J46" s="22">
        <v>4774915.2039099997</v>
      </c>
    </row>
    <row r="47" spans="1:10" ht="20.100000000000001" customHeight="1">
      <c r="A47" s="18" t="s">
        <v>46</v>
      </c>
      <c r="B47" s="19" t="s">
        <v>47</v>
      </c>
      <c r="C47" s="23"/>
      <c r="D47" s="30"/>
      <c r="E47" s="22">
        <v>34824993.520000003</v>
      </c>
      <c r="F47" s="22">
        <v>2519433.2381799999</v>
      </c>
      <c r="G47" s="22">
        <v>-2415.3000000000002</v>
      </c>
      <c r="H47" s="22">
        <v>-151.27969999999999</v>
      </c>
      <c r="I47" s="22">
        <v>34822578.219999999</v>
      </c>
      <c r="J47" s="22">
        <v>2519281.95848</v>
      </c>
    </row>
    <row r="48" spans="1:10" ht="20.100000000000001" customHeight="1">
      <c r="A48" s="18"/>
      <c r="B48" s="18"/>
      <c r="C48" s="27"/>
      <c r="D48" s="28" t="s">
        <v>48</v>
      </c>
      <c r="E48" s="29">
        <v>299240772.14999998</v>
      </c>
      <c r="F48" s="29">
        <v>21673380.824470002</v>
      </c>
      <c r="G48" s="29">
        <v>282098.63999999996</v>
      </c>
      <c r="H48" s="29">
        <v>17668.808549999998</v>
      </c>
      <c r="I48" s="29">
        <v>299522870.78999996</v>
      </c>
      <c r="J48" s="29">
        <v>21691049.633020002</v>
      </c>
    </row>
    <row r="49" spans="1:10" ht="20.100000000000001" customHeight="1">
      <c r="A49" s="18" t="s">
        <v>22</v>
      </c>
      <c r="B49" s="19" t="s">
        <v>23</v>
      </c>
      <c r="C49" s="20" t="s">
        <v>57</v>
      </c>
      <c r="D49" s="30" t="s">
        <v>58</v>
      </c>
      <c r="E49" s="22">
        <v>98353087.079999998</v>
      </c>
      <c r="F49" s="22">
        <v>6648040.6416100003</v>
      </c>
      <c r="G49" s="22">
        <v>135816.51</v>
      </c>
      <c r="H49" s="22">
        <v>8129.1324400000003</v>
      </c>
      <c r="I49" s="22">
        <v>98488903.590000004</v>
      </c>
      <c r="J49" s="22">
        <v>6656169.7740500001</v>
      </c>
    </row>
    <row r="50" spans="1:10" ht="20.100000000000001" customHeight="1">
      <c r="A50" s="18" t="s">
        <v>26</v>
      </c>
      <c r="B50" s="19" t="s">
        <v>27</v>
      </c>
      <c r="C50" s="23"/>
      <c r="D50" s="30"/>
      <c r="E50" s="22">
        <v>15395405.199999999</v>
      </c>
      <c r="F50" s="22">
        <v>1109319.3745800001</v>
      </c>
      <c r="G50" s="22">
        <v>13392.59</v>
      </c>
      <c r="H50" s="22">
        <v>801.59437000000003</v>
      </c>
      <c r="I50" s="22">
        <v>15408797.789999999</v>
      </c>
      <c r="J50" s="22">
        <v>1110120.9689499999</v>
      </c>
    </row>
    <row r="51" spans="1:10" ht="20.100000000000001" customHeight="1">
      <c r="A51" s="18" t="s">
        <v>28</v>
      </c>
      <c r="B51" s="19" t="s">
        <v>29</v>
      </c>
      <c r="C51" s="23"/>
      <c r="D51" s="30"/>
      <c r="E51" s="22">
        <v>40395671.909999996</v>
      </c>
      <c r="F51" s="22">
        <v>2807573.52404</v>
      </c>
      <c r="G51" s="22">
        <v>28601.66</v>
      </c>
      <c r="H51" s="22">
        <v>1711.91427</v>
      </c>
      <c r="I51" s="22">
        <v>40424273.57</v>
      </c>
      <c r="J51" s="22">
        <v>2809285.4383100001</v>
      </c>
    </row>
    <row r="52" spans="1:10" ht="20.100000000000001" customHeight="1">
      <c r="A52" s="18" t="s">
        <v>30</v>
      </c>
      <c r="B52" s="19" t="s">
        <v>31</v>
      </c>
      <c r="C52" s="23"/>
      <c r="D52" s="30"/>
      <c r="E52" s="22">
        <v>145423377.75999999</v>
      </c>
      <c r="F52" s="22">
        <v>10261090.98913</v>
      </c>
      <c r="G52" s="22">
        <v>-6751.09</v>
      </c>
      <c r="H52" s="22">
        <v>-404.08269000000001</v>
      </c>
      <c r="I52" s="22">
        <v>145416626.66999999</v>
      </c>
      <c r="J52" s="22">
        <v>10260686.906439999</v>
      </c>
    </row>
    <row r="53" spans="1:10" ht="20.100000000000001" customHeight="1">
      <c r="A53" s="18" t="s">
        <v>32</v>
      </c>
      <c r="B53" s="19" t="s">
        <v>33</v>
      </c>
      <c r="C53" s="23"/>
      <c r="D53" s="30"/>
      <c r="E53" s="22">
        <v>3327731.32</v>
      </c>
      <c r="F53" s="22">
        <v>251129.19852000001</v>
      </c>
      <c r="G53" s="22">
        <v>-423</v>
      </c>
      <c r="H53" s="22">
        <v>-25.31757</v>
      </c>
      <c r="I53" s="22">
        <v>3327308.32</v>
      </c>
      <c r="J53" s="22">
        <v>251103.88094999999</v>
      </c>
    </row>
    <row r="54" spans="1:10" ht="20.100000000000001" customHeight="1">
      <c r="A54" s="18" t="s">
        <v>34</v>
      </c>
      <c r="B54" s="19" t="s">
        <v>35</v>
      </c>
      <c r="C54" s="23"/>
      <c r="D54" s="30"/>
      <c r="E54" s="22">
        <v>1543287.67</v>
      </c>
      <c r="F54" s="22">
        <v>117965.77707</v>
      </c>
      <c r="G54" s="22">
        <v>-291.43</v>
      </c>
      <c r="H54" s="22">
        <v>-17.443719999999999</v>
      </c>
      <c r="I54" s="22">
        <v>1542996.24</v>
      </c>
      <c r="J54" s="22">
        <v>117948.33335</v>
      </c>
    </row>
    <row r="55" spans="1:10" ht="20.100000000000001" customHeight="1">
      <c r="A55" s="18" t="s">
        <v>36</v>
      </c>
      <c r="B55" s="19" t="s">
        <v>37</v>
      </c>
      <c r="C55" s="23"/>
      <c r="D55" s="30"/>
      <c r="E55" s="22">
        <v>2582937.36</v>
      </c>
      <c r="F55" s="22">
        <v>178897.85631999999</v>
      </c>
      <c r="G55" s="22"/>
      <c r="H55" s="22"/>
      <c r="I55" s="22">
        <v>2582937.36</v>
      </c>
      <c r="J55" s="22">
        <v>178897.85631999999</v>
      </c>
    </row>
    <row r="56" spans="1:10" ht="20.100000000000001" customHeight="1">
      <c r="A56" s="18" t="s">
        <v>38</v>
      </c>
      <c r="B56" s="19" t="s">
        <v>39</v>
      </c>
      <c r="C56" s="23"/>
      <c r="D56" s="30"/>
      <c r="E56" s="22">
        <v>938993.58</v>
      </c>
      <c r="F56" s="22">
        <v>65697.669299999994</v>
      </c>
      <c r="G56" s="22">
        <v>1020.09</v>
      </c>
      <c r="H56" s="22">
        <v>61.05677</v>
      </c>
      <c r="I56" s="22">
        <v>940013.67</v>
      </c>
      <c r="J56" s="22">
        <v>65758.726070000004</v>
      </c>
    </row>
    <row r="57" spans="1:10" ht="20.100000000000001" customHeight="1">
      <c r="A57" s="18" t="s">
        <v>40</v>
      </c>
      <c r="B57" s="19" t="s">
        <v>41</v>
      </c>
      <c r="C57" s="23"/>
      <c r="D57" s="30"/>
      <c r="E57" s="22">
        <v>957063.62</v>
      </c>
      <c r="F57" s="22">
        <v>72293.433659999995</v>
      </c>
      <c r="G57" s="22"/>
      <c r="H57" s="22"/>
      <c r="I57" s="22">
        <v>957063.62</v>
      </c>
      <c r="J57" s="22">
        <v>72293.433659999995</v>
      </c>
    </row>
    <row r="58" spans="1:10" ht="20.100000000000001" customHeight="1">
      <c r="A58" s="18" t="s">
        <v>42</v>
      </c>
      <c r="B58" s="19" t="s">
        <v>43</v>
      </c>
      <c r="C58" s="23"/>
      <c r="D58" s="30"/>
      <c r="E58" s="22">
        <v>139028889.94999999</v>
      </c>
      <c r="F58" s="22">
        <v>9385878.5753700007</v>
      </c>
      <c r="G58" s="22">
        <v>-212205.29</v>
      </c>
      <c r="H58" s="22">
        <v>-12701.270850000001</v>
      </c>
      <c r="I58" s="22">
        <v>138816684.66</v>
      </c>
      <c r="J58" s="22">
        <v>9373177.3045199998</v>
      </c>
    </row>
    <row r="59" spans="1:10" ht="20.100000000000001" customHeight="1">
      <c r="A59" s="18" t="s">
        <v>44</v>
      </c>
      <c r="B59" s="19" t="s">
        <v>45</v>
      </c>
      <c r="C59" s="23"/>
      <c r="D59" s="30"/>
      <c r="E59" s="22">
        <v>71130283.310000002</v>
      </c>
      <c r="F59" s="22">
        <v>5303160.3679400003</v>
      </c>
      <c r="G59" s="22">
        <v>74192.740000000005</v>
      </c>
      <c r="H59" s="22">
        <v>4440.7087300000003</v>
      </c>
      <c r="I59" s="22">
        <v>71204476.049999997</v>
      </c>
      <c r="J59" s="22">
        <v>5307601.0766700003</v>
      </c>
    </row>
    <row r="60" spans="1:10" ht="20.100000000000001" customHeight="1">
      <c r="A60" s="18" t="s">
        <v>46</v>
      </c>
      <c r="B60" s="19" t="s">
        <v>47</v>
      </c>
      <c r="C60" s="23"/>
      <c r="D60" s="30"/>
      <c r="E60" s="22">
        <v>75900123.890000001</v>
      </c>
      <c r="F60" s="22">
        <v>5319284.77257</v>
      </c>
      <c r="G60" s="22">
        <v>-3983.31</v>
      </c>
      <c r="H60" s="22">
        <v>-238.41847999999999</v>
      </c>
      <c r="I60" s="22">
        <v>75896140.579999998</v>
      </c>
      <c r="J60" s="22">
        <v>5319046.3540899996</v>
      </c>
    </row>
    <row r="61" spans="1:10" ht="20.100000000000001" customHeight="1">
      <c r="A61" s="18"/>
      <c r="B61" s="18"/>
      <c r="C61" s="27"/>
      <c r="D61" s="28" t="s">
        <v>48</v>
      </c>
      <c r="E61" s="29">
        <v>594976852.64999998</v>
      </c>
      <c r="F61" s="29">
        <v>41520332.180110008</v>
      </c>
      <c r="G61" s="29">
        <v>29369.470000000012</v>
      </c>
      <c r="H61" s="29">
        <v>1757.8732700000003</v>
      </c>
      <c r="I61" s="29">
        <v>595006222.12</v>
      </c>
      <c r="J61" s="29">
        <v>41522090.053379998</v>
      </c>
    </row>
    <row r="62" spans="1:10" ht="20.100000000000001" customHeight="1">
      <c r="A62" s="18" t="s">
        <v>59</v>
      </c>
      <c r="B62" s="19" t="s">
        <v>60</v>
      </c>
      <c r="C62" s="23" t="s">
        <v>61</v>
      </c>
      <c r="D62" s="30" t="s">
        <v>62</v>
      </c>
      <c r="E62" s="22">
        <v>32731193.760000002</v>
      </c>
      <c r="F62" s="22">
        <v>3033248.8892100002</v>
      </c>
      <c r="G62" s="22">
        <v>79229.48</v>
      </c>
      <c r="H62" s="22">
        <v>6112.3474900000001</v>
      </c>
      <c r="I62" s="22">
        <v>32810423.239999998</v>
      </c>
      <c r="J62" s="22">
        <v>3039361.2366999998</v>
      </c>
    </row>
    <row r="63" spans="1:10" ht="20.100000000000001" customHeight="1">
      <c r="A63" s="18" t="s">
        <v>63</v>
      </c>
      <c r="B63" s="19" t="s">
        <v>64</v>
      </c>
      <c r="C63" s="23"/>
      <c r="D63" s="30"/>
      <c r="E63" s="22">
        <v>9307807.2699999996</v>
      </c>
      <c r="F63" s="22">
        <v>850823.38858000003</v>
      </c>
      <c r="G63" s="22">
        <v>203304.33</v>
      </c>
      <c r="H63" s="22">
        <v>15684.40013</v>
      </c>
      <c r="I63" s="22">
        <v>9511111.5999999996</v>
      </c>
      <c r="J63" s="22">
        <v>866507.78870999999</v>
      </c>
    </row>
    <row r="64" spans="1:10" ht="20.100000000000001" customHeight="1">
      <c r="A64" s="18" t="s">
        <v>65</v>
      </c>
      <c r="B64" s="19" t="s">
        <v>66</v>
      </c>
      <c r="C64" s="23"/>
      <c r="D64" s="30"/>
      <c r="E64" s="22">
        <v>525124.97</v>
      </c>
      <c r="F64" s="22">
        <v>50923.926480000002</v>
      </c>
      <c r="G64" s="22"/>
      <c r="H64" s="22"/>
      <c r="I64" s="22">
        <v>525124.97</v>
      </c>
      <c r="J64" s="22">
        <v>50923.926480000002</v>
      </c>
    </row>
    <row r="65" spans="1:10" ht="20.100000000000001" customHeight="1">
      <c r="A65" s="18"/>
      <c r="B65" s="18"/>
      <c r="C65" s="27"/>
      <c r="D65" s="28" t="s">
        <v>48</v>
      </c>
      <c r="E65" s="29">
        <v>42564126</v>
      </c>
      <c r="F65" s="29">
        <v>3934996.2042700001</v>
      </c>
      <c r="G65" s="29">
        <v>282533.81</v>
      </c>
      <c r="H65" s="29">
        <v>21796.747620000002</v>
      </c>
      <c r="I65" s="29">
        <v>42846659.809999995</v>
      </c>
      <c r="J65" s="29">
        <v>3956792.9518899997</v>
      </c>
    </row>
    <row r="66" spans="1:10" ht="20.100000000000001" customHeight="1">
      <c r="A66" s="18" t="s">
        <v>59</v>
      </c>
      <c r="B66" s="19" t="s">
        <v>60</v>
      </c>
      <c r="C66" s="23" t="s">
        <v>67</v>
      </c>
      <c r="D66" s="30" t="s">
        <v>68</v>
      </c>
      <c r="E66" s="22">
        <v>18424399.359999999</v>
      </c>
      <c r="F66" s="22">
        <v>1513008.37112</v>
      </c>
      <c r="G66" s="22">
        <v>-420.09</v>
      </c>
      <c r="H66" s="22">
        <v>-27.65662</v>
      </c>
      <c r="I66" s="22">
        <v>18423979.27</v>
      </c>
      <c r="J66" s="22">
        <v>1512980.7145</v>
      </c>
    </row>
    <row r="67" spans="1:10" ht="20.100000000000001" customHeight="1">
      <c r="A67" s="18" t="s">
        <v>63</v>
      </c>
      <c r="B67" s="19" t="s">
        <v>64</v>
      </c>
      <c r="C67" s="23"/>
      <c r="D67" s="30"/>
      <c r="E67" s="22">
        <v>10543137.960000001</v>
      </c>
      <c r="F67" s="22">
        <v>795159.53079999995</v>
      </c>
      <c r="G67" s="22">
        <v>-242.62</v>
      </c>
      <c r="H67" s="22">
        <v>-15.9726</v>
      </c>
      <c r="I67" s="22">
        <v>10542895.34</v>
      </c>
      <c r="J67" s="22">
        <v>795143.55819999997</v>
      </c>
    </row>
    <row r="68" spans="1:10" ht="20.100000000000001" customHeight="1">
      <c r="A68" s="18" t="s">
        <v>65</v>
      </c>
      <c r="B68" s="19" t="s">
        <v>66</v>
      </c>
      <c r="C68" s="23"/>
      <c r="D68" s="30"/>
      <c r="E68" s="22">
        <v>259841.62</v>
      </c>
      <c r="F68" s="22">
        <v>24119.723040000001</v>
      </c>
      <c r="G68" s="22"/>
      <c r="H68" s="22"/>
      <c r="I68" s="22">
        <v>259841.62</v>
      </c>
      <c r="J68" s="22">
        <v>24119.723040000001</v>
      </c>
    </row>
    <row r="69" spans="1:10" ht="20.100000000000001" customHeight="1">
      <c r="A69" s="18"/>
      <c r="B69" s="18"/>
      <c r="C69" s="27"/>
      <c r="D69" s="28" t="s">
        <v>48</v>
      </c>
      <c r="E69" s="29">
        <v>29227378.940000001</v>
      </c>
      <c r="F69" s="29">
        <v>2332287.6249600002</v>
      </c>
      <c r="G69" s="29">
        <v>-662.71</v>
      </c>
      <c r="H69" s="29">
        <v>-43.629220000000004</v>
      </c>
      <c r="I69" s="29">
        <v>29226716.23</v>
      </c>
      <c r="J69" s="29">
        <v>2332243.9957400002</v>
      </c>
    </row>
    <row r="70" spans="1:10" ht="20.100000000000001" customHeight="1">
      <c r="A70" s="18" t="s">
        <v>59</v>
      </c>
      <c r="B70" s="19" t="s">
        <v>60</v>
      </c>
      <c r="C70" s="23" t="s">
        <v>69</v>
      </c>
      <c r="D70" s="30" t="s">
        <v>70</v>
      </c>
      <c r="E70" s="22">
        <v>34412243.079999998</v>
      </c>
      <c r="F70" s="22">
        <v>2273842.9666400002</v>
      </c>
      <c r="G70" s="22">
        <v>-785.23</v>
      </c>
      <c r="H70" s="22">
        <v>-41.628300000000003</v>
      </c>
      <c r="I70" s="22">
        <v>34411457.850000001</v>
      </c>
      <c r="J70" s="22">
        <v>2273801.3383399998</v>
      </c>
    </row>
    <row r="71" spans="1:10" ht="20.100000000000001" customHeight="1">
      <c r="A71" s="18" t="s">
        <v>63</v>
      </c>
      <c r="B71" s="19" t="s">
        <v>64</v>
      </c>
      <c r="C71" s="23"/>
      <c r="D71" s="30"/>
      <c r="E71" s="22">
        <v>24715415.75</v>
      </c>
      <c r="F71" s="22">
        <v>1498350.9956100001</v>
      </c>
      <c r="G71" s="22">
        <v>11004.92</v>
      </c>
      <c r="H71" s="22">
        <v>583.39434000000006</v>
      </c>
      <c r="I71" s="22">
        <v>24726420.670000002</v>
      </c>
      <c r="J71" s="22">
        <v>1498934.38995</v>
      </c>
    </row>
    <row r="72" spans="1:10" ht="20.100000000000001" customHeight="1">
      <c r="A72" s="18" t="s">
        <v>65</v>
      </c>
      <c r="B72" s="19" t="s">
        <v>66</v>
      </c>
      <c r="C72" s="23"/>
      <c r="D72" s="30"/>
      <c r="E72" s="22">
        <v>834858.19</v>
      </c>
      <c r="F72" s="22">
        <v>53643.110869999997</v>
      </c>
      <c r="G72" s="22"/>
      <c r="H72" s="22"/>
      <c r="I72" s="22">
        <v>834858.19</v>
      </c>
      <c r="J72" s="22">
        <v>53643.110869999997</v>
      </c>
    </row>
    <row r="73" spans="1:10" ht="20.100000000000001" customHeight="1">
      <c r="A73" s="18"/>
      <c r="B73" s="18"/>
      <c r="C73" s="27"/>
      <c r="D73" s="28" t="s">
        <v>48</v>
      </c>
      <c r="E73" s="29">
        <v>59962517.019999996</v>
      </c>
      <c r="F73" s="29">
        <v>3825837.0731200003</v>
      </c>
      <c r="G73" s="29">
        <v>10219.69</v>
      </c>
      <c r="H73" s="29">
        <v>541.76604000000009</v>
      </c>
      <c r="I73" s="29">
        <v>59972736.710000001</v>
      </c>
      <c r="J73" s="29">
        <v>3826378.83916</v>
      </c>
    </row>
    <row r="74" spans="1:10" ht="20.100000000000001" customHeight="1">
      <c r="A74" s="18" t="s">
        <v>59</v>
      </c>
      <c r="B74" s="19" t="s">
        <v>60</v>
      </c>
      <c r="C74" s="23" t="s">
        <v>71</v>
      </c>
      <c r="D74" s="20" t="s">
        <v>72</v>
      </c>
      <c r="E74" s="22">
        <v>86831999.269999996</v>
      </c>
      <c r="F74" s="22">
        <v>5379257.3787799999</v>
      </c>
      <c r="G74" s="22">
        <v>-65790.38</v>
      </c>
      <c r="H74" s="22">
        <v>-3303.2966000000001</v>
      </c>
      <c r="I74" s="22">
        <v>86766208.890000001</v>
      </c>
      <c r="J74" s="22">
        <v>5375954.0821799999</v>
      </c>
    </row>
    <row r="75" spans="1:10" ht="20.100000000000001" customHeight="1">
      <c r="A75" s="18" t="s">
        <v>63</v>
      </c>
      <c r="B75" s="19" t="s">
        <v>64</v>
      </c>
      <c r="C75" s="23"/>
      <c r="D75" s="23"/>
      <c r="E75" s="22">
        <v>153707744.03</v>
      </c>
      <c r="F75" s="22">
        <v>8956160.2532400005</v>
      </c>
      <c r="G75" s="22">
        <v>-137374.75</v>
      </c>
      <c r="H75" s="22">
        <v>-6897.5042400000002</v>
      </c>
      <c r="I75" s="22">
        <v>153570369.28</v>
      </c>
      <c r="J75" s="22">
        <v>8949262.7489999998</v>
      </c>
    </row>
    <row r="76" spans="1:10" ht="20.100000000000001" customHeight="1">
      <c r="A76" s="18" t="s">
        <v>65</v>
      </c>
      <c r="B76" s="19" t="s">
        <v>66</v>
      </c>
      <c r="C76" s="23"/>
      <c r="D76" s="25"/>
      <c r="E76" s="22">
        <v>5790719.7999999998</v>
      </c>
      <c r="F76" s="22">
        <v>350417.50245000003</v>
      </c>
      <c r="G76" s="22">
        <v>-200.58</v>
      </c>
      <c r="H76" s="22">
        <v>-10.070119999999999</v>
      </c>
      <c r="I76" s="22">
        <v>5790519.2199999997</v>
      </c>
      <c r="J76" s="22">
        <v>350407.43232999998</v>
      </c>
    </row>
    <row r="77" spans="1:10" ht="20.100000000000001" customHeight="1">
      <c r="A77" s="18"/>
      <c r="B77" s="18"/>
      <c r="C77" s="27"/>
      <c r="D77" s="28" t="s">
        <v>48</v>
      </c>
      <c r="E77" s="29">
        <v>246330463.10000002</v>
      </c>
      <c r="F77" s="29">
        <v>14685835.134470001</v>
      </c>
      <c r="G77" s="29">
        <v>-203365.71</v>
      </c>
      <c r="H77" s="29">
        <v>-10210.87096</v>
      </c>
      <c r="I77" s="29">
        <v>246127097.39000002</v>
      </c>
      <c r="J77" s="29">
        <v>14675624.263509998</v>
      </c>
    </row>
    <row r="78" spans="1:10" ht="29.25" customHeight="1">
      <c r="A78" s="18" t="s">
        <v>46</v>
      </c>
      <c r="B78" s="19" t="s">
        <v>47</v>
      </c>
      <c r="C78" s="31" t="s">
        <v>73</v>
      </c>
      <c r="D78" s="32" t="s">
        <v>74</v>
      </c>
      <c r="E78" s="22">
        <v>4981.4799999999996</v>
      </c>
      <c r="F78" s="22">
        <v>142669.30076000001</v>
      </c>
      <c r="G78" s="22">
        <v>-4065.11</v>
      </c>
      <c r="H78" s="22">
        <v>-338.30833999999999</v>
      </c>
      <c r="I78" s="22">
        <v>916.37</v>
      </c>
      <c r="J78" s="22">
        <v>142330.99242</v>
      </c>
    </row>
    <row r="79" spans="1:10" s="2" customFormat="1" ht="20.100000000000001" customHeight="1">
      <c r="A79" s="28"/>
      <c r="B79" s="28"/>
      <c r="C79" s="33"/>
      <c r="D79" s="28" t="s">
        <v>48</v>
      </c>
      <c r="E79" s="29">
        <v>4981.4799999999996</v>
      </c>
      <c r="F79" s="29">
        <v>142669.30076000001</v>
      </c>
      <c r="G79" s="29">
        <v>-4065.11</v>
      </c>
      <c r="H79" s="29">
        <v>-338.30833999999999</v>
      </c>
      <c r="I79" s="29">
        <v>916.37</v>
      </c>
      <c r="J79" s="29">
        <v>142330.99242</v>
      </c>
    </row>
    <row r="80" spans="1:10" ht="20.100000000000001" customHeight="1">
      <c r="A80" s="18" t="s">
        <v>22</v>
      </c>
      <c r="B80" s="19" t="s">
        <v>23</v>
      </c>
      <c r="C80" s="23" t="s">
        <v>75</v>
      </c>
      <c r="D80" s="20" t="s">
        <v>76</v>
      </c>
      <c r="E80" s="22">
        <v>55787486.520000003</v>
      </c>
      <c r="F80" s="22">
        <v>4866092.4078400005</v>
      </c>
      <c r="G80" s="22">
        <v>-2845.63</v>
      </c>
      <c r="H80" s="22">
        <v>-231.51955000000001</v>
      </c>
      <c r="I80" s="22">
        <v>55784640.890000001</v>
      </c>
      <c r="J80" s="22">
        <v>4865860.8882900001</v>
      </c>
    </row>
    <row r="81" spans="1:11" ht="20.100000000000001" customHeight="1">
      <c r="A81" s="18" t="s">
        <v>42</v>
      </c>
      <c r="B81" s="19" t="s">
        <v>43</v>
      </c>
      <c r="C81" s="25"/>
      <c r="D81" s="25"/>
      <c r="E81" s="22">
        <v>108925822.28</v>
      </c>
      <c r="F81" s="22">
        <v>9461167.7789799999</v>
      </c>
      <c r="G81" s="22">
        <v>272542.27</v>
      </c>
      <c r="H81" s="22">
        <v>22173.95306</v>
      </c>
      <c r="I81" s="22">
        <v>109198364.55</v>
      </c>
      <c r="J81" s="22">
        <v>9483341.7320399992</v>
      </c>
    </row>
    <row r="82" spans="1:11" ht="20.100000000000001" customHeight="1">
      <c r="A82" s="18"/>
      <c r="B82" s="18"/>
      <c r="C82" s="27"/>
      <c r="D82" s="28" t="s">
        <v>48</v>
      </c>
      <c r="E82" s="29">
        <v>164713308.80000001</v>
      </c>
      <c r="F82" s="22">
        <v>14327260.18682</v>
      </c>
      <c r="G82" s="22">
        <v>269696.64000000001</v>
      </c>
      <c r="H82" s="22">
        <v>21942.433509999999</v>
      </c>
      <c r="I82" s="22">
        <v>164983005.44</v>
      </c>
      <c r="J82" s="22">
        <v>14349202.620329998</v>
      </c>
    </row>
    <row r="83" spans="1:11" ht="20.100000000000001" customHeight="1">
      <c r="A83" s="18"/>
      <c r="B83" s="27"/>
      <c r="C83" s="27"/>
      <c r="D83" s="28" t="s">
        <v>77</v>
      </c>
      <c r="E83" s="29">
        <f t="shared" ref="E83:J83" si="0">E20+E35+E48+E61+E65+E69+E73+E77+E79+E82</f>
        <v>1876070275.5999997</v>
      </c>
      <c r="F83" s="29">
        <f t="shared" si="0"/>
        <v>135665341.52623004</v>
      </c>
      <c r="G83" s="29">
        <f t="shared" si="0"/>
        <v>661665.79</v>
      </c>
      <c r="H83" s="29">
        <f t="shared" si="0"/>
        <v>53281.627219999995</v>
      </c>
      <c r="I83" s="29">
        <f t="shared" si="0"/>
        <v>1876731941.3900001</v>
      </c>
      <c r="J83" s="29">
        <f t="shared" si="0"/>
        <v>135718623.15345001</v>
      </c>
    </row>
    <row r="85" spans="1:11" ht="20.100000000000001" customHeight="1">
      <c r="E85" s="34"/>
      <c r="F85" s="34"/>
      <c r="G85" s="34"/>
      <c r="H85" s="34"/>
      <c r="I85" s="34"/>
      <c r="J85" s="34"/>
    </row>
    <row r="86" spans="1:11" ht="20.100000000000001" customHeight="1">
      <c r="A86" s="35" t="s">
        <v>78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38.25">
      <c r="A87" s="28" t="s">
        <v>79</v>
      </c>
      <c r="B87" s="17" t="s">
        <v>8</v>
      </c>
      <c r="C87" s="36" t="s">
        <v>80</v>
      </c>
      <c r="D87" s="36" t="s">
        <v>81</v>
      </c>
      <c r="E87" s="17" t="s">
        <v>82</v>
      </c>
      <c r="F87" s="17" t="s">
        <v>83</v>
      </c>
      <c r="G87" s="17" t="s">
        <v>84</v>
      </c>
      <c r="H87" s="17" t="s">
        <v>85</v>
      </c>
      <c r="I87" s="17" t="s">
        <v>86</v>
      </c>
      <c r="J87" s="36" t="s">
        <v>87</v>
      </c>
      <c r="K87" s="36" t="s">
        <v>88</v>
      </c>
    </row>
    <row r="88" spans="1:11" s="39" customFormat="1" ht="20.100000000000001" customHeight="1">
      <c r="A88" s="18"/>
      <c r="B88" s="17"/>
      <c r="C88" s="37" t="s">
        <v>89</v>
      </c>
      <c r="D88" s="37" t="s">
        <v>90</v>
      </c>
      <c r="E88" s="38" t="s">
        <v>91</v>
      </c>
      <c r="F88" s="38" t="s">
        <v>92</v>
      </c>
      <c r="G88" s="38" t="s">
        <v>93</v>
      </c>
      <c r="H88" s="18" t="s">
        <v>94</v>
      </c>
      <c r="I88" s="18" t="s">
        <v>95</v>
      </c>
      <c r="J88" s="18" t="s">
        <v>96</v>
      </c>
      <c r="K88" s="18" t="s">
        <v>97</v>
      </c>
    </row>
    <row r="89" spans="1:11" ht="20.100000000000001" customHeight="1">
      <c r="A89" s="19" t="s">
        <v>24</v>
      </c>
      <c r="B89" s="19" t="s">
        <v>25</v>
      </c>
      <c r="C89" s="22">
        <f>'[1]NAV report'!C24</f>
        <v>137233202.89000002</v>
      </c>
      <c r="D89" s="22">
        <f>'[1]NAV report'!C25</f>
        <v>9879377.2762000002</v>
      </c>
      <c r="E89" s="22">
        <f>'[1]NAV report'!D29</f>
        <v>2200000</v>
      </c>
      <c r="F89" s="22">
        <f>'[1]NAV report'!D25</f>
        <v>158377.06699999981</v>
      </c>
      <c r="G89" s="22">
        <v>15412.839999999995</v>
      </c>
      <c r="H89" s="22">
        <v>5151.1000000000058</v>
      </c>
      <c r="I89" s="22">
        <f>+C89+E89+G89-H89</f>
        <v>139443464.63000003</v>
      </c>
      <c r="J89" s="22">
        <f>+D89+F89</f>
        <v>10037754.3432</v>
      </c>
      <c r="K89" s="40">
        <f>+I89/J89</f>
        <v>13.89189851258563</v>
      </c>
    </row>
    <row r="90" spans="1:11" ht="20.100000000000001" customHeight="1">
      <c r="A90" s="19" t="s">
        <v>98</v>
      </c>
      <c r="B90" s="19" t="s">
        <v>50</v>
      </c>
      <c r="C90" s="22">
        <f>'[1]NAV report'!C62</f>
        <v>363776981.49000001</v>
      </c>
      <c r="D90" s="22">
        <f>'[1]NAV report'!C63</f>
        <v>23597474.198800001</v>
      </c>
      <c r="E90" s="22">
        <f>'[1]NAV report'!D67</f>
        <v>-100000</v>
      </c>
      <c r="F90" s="22">
        <f>'[1]NAV report'!D63</f>
        <v>-6486.8091000020504</v>
      </c>
      <c r="G90" s="22">
        <v>-1272.3199999999852</v>
      </c>
      <c r="H90" s="22">
        <v>15113.010000000017</v>
      </c>
      <c r="I90" s="22">
        <f t="shared" ref="I90:I98" si="1">+C90+E90+G90-H90</f>
        <v>363660596.16000003</v>
      </c>
      <c r="J90" s="22">
        <f t="shared" ref="J90:J96" si="2">+D90+F90</f>
        <v>23590987.389699999</v>
      </c>
      <c r="K90" s="40">
        <f t="shared" ref="K90:K96" si="3">+I90/J90</f>
        <v>15.415234222827696</v>
      </c>
    </row>
    <row r="91" spans="1:11" ht="20.100000000000001" customHeight="1">
      <c r="A91" s="19" t="s">
        <v>55</v>
      </c>
      <c r="B91" s="19" t="s">
        <v>56</v>
      </c>
      <c r="C91" s="22">
        <f>'[1]NAV report'!C101</f>
        <v>351641033.02999991</v>
      </c>
      <c r="D91" s="22">
        <f>'[1]NAV report'!C102</f>
        <v>22020259.007300001</v>
      </c>
      <c r="E91" s="22">
        <f>'[1]NAV report'!D106</f>
        <v>-1100000</v>
      </c>
      <c r="F91" s="22">
        <f>'[1]NAV report'!D102</f>
        <v>-68883.461699999869</v>
      </c>
      <c r="G91" s="22">
        <v>-52014.070000000029</v>
      </c>
      <c r="H91" s="22">
        <v>14565.009999999995</v>
      </c>
      <c r="I91" s="22">
        <f>+C91+E91+G91-H91</f>
        <v>350474453.94999993</v>
      </c>
      <c r="J91" s="22">
        <f>+D91+F91</f>
        <v>21951375.545600001</v>
      </c>
      <c r="K91" s="40">
        <f>+I91/J91</f>
        <v>15.965944968776686</v>
      </c>
    </row>
    <row r="92" spans="1:11" ht="20.100000000000001" customHeight="1">
      <c r="A92" s="19" t="s">
        <v>57</v>
      </c>
      <c r="B92" s="19" t="s">
        <v>99</v>
      </c>
      <c r="C92" s="22">
        <f>'[1]NAV report'!C138</f>
        <v>700582651.12999988</v>
      </c>
      <c r="D92" s="22">
        <f>'[1]NAV report'!C139</f>
        <v>41917925.9058</v>
      </c>
      <c r="E92" s="22">
        <f>'[1]NAV report'!D143</f>
        <v>-600000</v>
      </c>
      <c r="F92" s="22">
        <f>'[1]NAV report'!D139</f>
        <v>-35899.767899997532</v>
      </c>
      <c r="G92" s="22">
        <v>-213348.51999999993</v>
      </c>
      <c r="H92" s="22">
        <v>29079.799999999923</v>
      </c>
      <c r="I92" s="22">
        <f t="shared" si="1"/>
        <v>699740222.80999994</v>
      </c>
      <c r="J92" s="22">
        <f>+D92+F92</f>
        <v>41882026.137900002</v>
      </c>
      <c r="K92" s="40">
        <f>+I92/J92</f>
        <v>16.707410966844058</v>
      </c>
    </row>
    <row r="93" spans="1:11" ht="20.100000000000001" customHeight="1">
      <c r="A93" s="19" t="s">
        <v>61</v>
      </c>
      <c r="B93" s="19" t="s">
        <v>62</v>
      </c>
      <c r="C93" s="22">
        <f>'[1]NAV report'!C171</f>
        <v>52182402.140000001</v>
      </c>
      <c r="D93" s="22">
        <f>'[1]NAV report'!C172</f>
        <v>4025082.2746000001</v>
      </c>
      <c r="E93" s="22">
        <f>'[1]NAV report'!D176</f>
        <v>-100000</v>
      </c>
      <c r="F93" s="22">
        <f>'[1]NAV report'!D172</f>
        <v>-7713.4901000000536</v>
      </c>
      <c r="G93" s="22">
        <v>-6680.010000000002</v>
      </c>
      <c r="H93" s="22">
        <v>1923.6300000000047</v>
      </c>
      <c r="I93" s="22">
        <f t="shared" si="1"/>
        <v>52073798.5</v>
      </c>
      <c r="J93" s="22">
        <f t="shared" si="2"/>
        <v>4017368.7845000001</v>
      </c>
      <c r="K93" s="40">
        <f t="shared" si="3"/>
        <v>12.96216536079873</v>
      </c>
    </row>
    <row r="94" spans="1:11" ht="20.100000000000001" customHeight="1">
      <c r="A94" s="19" t="s">
        <v>67</v>
      </c>
      <c r="B94" s="19" t="s">
        <v>68</v>
      </c>
      <c r="C94" s="22">
        <f>'[1]NAV report'!C209</f>
        <v>36290746.530000001</v>
      </c>
      <c r="D94" s="22">
        <f>'[1]NAV report'!C210</f>
        <v>2388353.1124</v>
      </c>
      <c r="E94" s="22">
        <f>'[1]NAV report'!D214</f>
        <v>0</v>
      </c>
      <c r="F94" s="22">
        <f>'[1]NAV report'!D210</f>
        <v>0</v>
      </c>
      <c r="G94" s="22">
        <v>-10645.25</v>
      </c>
      <c r="H94" s="22">
        <v>1507.6699999999996</v>
      </c>
      <c r="I94" s="22">
        <f t="shared" si="1"/>
        <v>36278593.609999999</v>
      </c>
      <c r="J94" s="22">
        <f>+D94+F94</f>
        <v>2388353.1124</v>
      </c>
      <c r="K94" s="40">
        <f>+I94/J94</f>
        <v>15.189794767635718</v>
      </c>
    </row>
    <row r="95" spans="1:11" ht="20.100000000000001" customHeight="1">
      <c r="A95" s="41" t="s">
        <v>69</v>
      </c>
      <c r="B95" s="41" t="s">
        <v>70</v>
      </c>
      <c r="C95" s="42">
        <f>'[1]NAV report'!C248</f>
        <v>73700148.820000008</v>
      </c>
      <c r="D95" s="42">
        <f>'[1]NAV report'!C249</f>
        <v>3906214.1493000002</v>
      </c>
      <c r="E95" s="22">
        <f>'[1]NAV report'!D253</f>
        <v>0</v>
      </c>
      <c r="F95" s="22">
        <f>'[1]NAV report'!D249</f>
        <v>0</v>
      </c>
      <c r="G95" s="22">
        <v>-11659.610000000002</v>
      </c>
      <c r="H95" s="29">
        <v>3062.2200000000003</v>
      </c>
      <c r="I95" s="22">
        <f t="shared" si="1"/>
        <v>73685426.99000001</v>
      </c>
      <c r="J95" s="22">
        <f>+D95+F95</f>
        <v>3906214.1493000002</v>
      </c>
      <c r="K95" s="40">
        <f>+I95/J95</f>
        <v>18.863642435785184</v>
      </c>
    </row>
    <row r="96" spans="1:11" ht="20.100000000000001" customHeight="1">
      <c r="A96" s="19" t="s">
        <v>71</v>
      </c>
      <c r="B96" s="19" t="s">
        <v>100</v>
      </c>
      <c r="C96" s="22">
        <f>'[1]NAV report'!C285</f>
        <v>295991948.93000001</v>
      </c>
      <c r="D96" s="22">
        <f>'[1]NAV report'!C286</f>
        <v>14856823.004899999</v>
      </c>
      <c r="E96" s="22">
        <f>'[1]NAV report'!D290</f>
        <v>-500000</v>
      </c>
      <c r="F96" s="22">
        <f>'[1]NAV report'!D286</f>
        <v>-25096.621999999508</v>
      </c>
      <c r="G96" s="22">
        <v>-81821.650000000052</v>
      </c>
      <c r="H96" s="22">
        <v>12276.13999999997</v>
      </c>
      <c r="I96" s="22">
        <f t="shared" si="1"/>
        <v>295397851.14000005</v>
      </c>
      <c r="J96" s="22">
        <f t="shared" si="2"/>
        <v>14831726.3829</v>
      </c>
      <c r="K96" s="40">
        <f t="shared" si="3"/>
        <v>19.916619516428934</v>
      </c>
    </row>
    <row r="97" spans="1:11" ht="20.100000000000001" customHeight="1">
      <c r="A97" s="19" t="s">
        <v>73</v>
      </c>
      <c r="B97" s="19" t="s">
        <v>74</v>
      </c>
      <c r="C97" s="22">
        <f>'[1]NAV report'!C312</f>
        <v>4780538.5999999996</v>
      </c>
      <c r="D97" s="22">
        <f>'[1]NAV report'!C313</f>
        <v>397931.19170000002</v>
      </c>
      <c r="E97" s="22">
        <f>'[1]NAV report'!D317</f>
        <v>0</v>
      </c>
      <c r="F97" s="22">
        <f>'[1]NAV report'!D313</f>
        <v>0</v>
      </c>
      <c r="G97" s="22">
        <v>1175.06</v>
      </c>
      <c r="H97" s="22">
        <v>176.63000000000011</v>
      </c>
      <c r="I97" s="22">
        <f t="shared" si="1"/>
        <v>4781537.0299999993</v>
      </c>
      <c r="J97" s="22">
        <f>+D97+F97</f>
        <v>397931.19170000002</v>
      </c>
      <c r="K97" s="40">
        <f>+I97/J97</f>
        <v>12.015989522140289</v>
      </c>
    </row>
    <row r="98" spans="1:11" ht="20.100000000000001" customHeight="1">
      <c r="A98" s="19" t="s">
        <v>75</v>
      </c>
      <c r="B98" s="19" t="s">
        <v>76</v>
      </c>
      <c r="C98" s="22">
        <f>'[1]NAV report'!C344</f>
        <v>187766410.98000002</v>
      </c>
      <c r="D98" s="22">
        <f>'[1]NAV report'!C345</f>
        <v>15279867.162799999</v>
      </c>
      <c r="E98" s="22">
        <f>'[1]NAV report'!D349</f>
        <v>0</v>
      </c>
      <c r="F98" s="22">
        <f>'[1]NAV report'!D345</f>
        <v>0</v>
      </c>
      <c r="G98" s="22">
        <v>43457.439999999988</v>
      </c>
      <c r="H98" s="22">
        <v>2890.6899999999951</v>
      </c>
      <c r="I98" s="22">
        <f t="shared" si="1"/>
        <v>187806977.73000002</v>
      </c>
      <c r="J98" s="22">
        <f>+D98+F98</f>
        <v>15279867.162799999</v>
      </c>
      <c r="K98" s="40">
        <f>+I98/J98</f>
        <v>12.291139427391778</v>
      </c>
    </row>
    <row r="99" spans="1:11" ht="20.100000000000001" customHeight="1">
      <c r="A99" s="41"/>
      <c r="B99" s="43" t="s">
        <v>77</v>
      </c>
      <c r="C99" s="44">
        <f t="shared" ref="C99:I99" si="4">SUM(C89:C98)</f>
        <v>2203946064.54</v>
      </c>
      <c r="D99" s="44">
        <f t="shared" si="4"/>
        <v>138269307.28379998</v>
      </c>
      <c r="E99" s="44">
        <f t="shared" si="4"/>
        <v>-200000</v>
      </c>
      <c r="F99" s="44">
        <f t="shared" si="4"/>
        <v>14296.916200000793</v>
      </c>
      <c r="G99" s="44">
        <f>SUM(G89:G98)</f>
        <v>-317396.08999999997</v>
      </c>
      <c r="H99" s="44">
        <f>SUM(H89:H98)</f>
        <v>85745.899999999907</v>
      </c>
      <c r="I99" s="44">
        <f t="shared" si="4"/>
        <v>2203342922.5500002</v>
      </c>
      <c r="J99" s="44"/>
      <c r="K99" s="44"/>
    </row>
    <row r="100" spans="1:11" s="47" customFormat="1" ht="20.100000000000001" customHeight="1">
      <c r="A100" s="45"/>
      <c r="B100" s="46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47" customFormat="1" ht="20.100000000000001" customHeight="1">
      <c r="A101" s="48" t="s">
        <v>101</v>
      </c>
    </row>
    <row r="102" spans="1:11" s="47" customFormat="1" ht="20.100000000000001" customHeight="1">
      <c r="A102" s="49">
        <v>1</v>
      </c>
      <c r="B102" s="50" t="s">
        <v>102</v>
      </c>
    </row>
    <row r="103" spans="1:11" s="47" customFormat="1" ht="20.100000000000001" customHeight="1">
      <c r="A103" s="49">
        <v>2</v>
      </c>
      <c r="B103" s="50" t="s">
        <v>103</v>
      </c>
    </row>
    <row r="104" spans="1:11" s="47" customFormat="1" ht="20.100000000000001" customHeight="1">
      <c r="A104" s="49">
        <v>3</v>
      </c>
      <c r="B104" s="50" t="s">
        <v>104</v>
      </c>
    </row>
    <row r="105" spans="1:11" s="47" customFormat="1" ht="20.100000000000001" customHeight="1">
      <c r="A105" s="49">
        <v>4</v>
      </c>
      <c r="B105" s="50" t="s">
        <v>105</v>
      </c>
    </row>
    <row r="106" spans="1:11" s="47" customFormat="1" ht="20.100000000000001" customHeight="1">
      <c r="A106" s="49">
        <v>5</v>
      </c>
      <c r="B106" s="50" t="s">
        <v>106</v>
      </c>
      <c r="H106" s="51"/>
      <c r="I106" s="51"/>
      <c r="J106" s="51"/>
    </row>
    <row r="107" spans="1:11" s="47" customFormat="1" ht="20.100000000000001" customHeight="1"/>
  </sheetData>
  <mergeCells count="24">
    <mergeCell ref="C74:C76"/>
    <mergeCell ref="D74:D76"/>
    <mergeCell ref="C80:C81"/>
    <mergeCell ref="D80:D81"/>
    <mergeCell ref="A86:K86"/>
    <mergeCell ref="C62:C64"/>
    <mergeCell ref="D62:D64"/>
    <mergeCell ref="C66:C68"/>
    <mergeCell ref="D66:D68"/>
    <mergeCell ref="C70:C72"/>
    <mergeCell ref="D70:D72"/>
    <mergeCell ref="C21:C34"/>
    <mergeCell ref="D21:D34"/>
    <mergeCell ref="C36:C47"/>
    <mergeCell ref="D36:D47"/>
    <mergeCell ref="C49:C60"/>
    <mergeCell ref="D49:D60"/>
    <mergeCell ref="A5:A7"/>
    <mergeCell ref="B5:B7"/>
    <mergeCell ref="C5:C7"/>
    <mergeCell ref="D5:D7"/>
    <mergeCell ref="E5:J5"/>
    <mergeCell ref="C8:C19"/>
    <mergeCell ref="D8:D19"/>
  </mergeCells>
  <printOptions horizontalCentered="1" verticalCentered="1"/>
  <pageMargins left="0" right="0" top="0.39370078740157499" bottom="0.39370078740157499" header="0.511811023622047" footer="0.511811023622047"/>
  <pageSetup scale="5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mehrap</dc:creator>
  <cp:lastModifiedBy>mehrap</cp:lastModifiedBy>
  <dcterms:created xsi:type="dcterms:W3CDTF">2013-10-23T10:32:41Z</dcterms:created>
  <dcterms:modified xsi:type="dcterms:W3CDTF">2013-10-23T10:33:36Z</dcterms:modified>
</cp:coreProperties>
</file>